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duardo_ramirez_security_cl/Documents/Eduardo/PC/mis documentos/Respaldo/eramirez/xls/tablas desarrollo modificadas/Tablas en sistema/2023/enero/"/>
    </mc:Choice>
  </mc:AlternateContent>
  <xr:revisionPtr revIDLastSave="0" documentId="14_{FE273FCE-07C5-4EE4-B310-ED418FE0BE52}" xr6:coauthVersionLast="47" xr6:coauthVersionMax="47" xr10:uidLastSave="{00000000-0000-0000-0000-000000000000}"/>
  <bookViews>
    <workbookView xWindow="-19320" yWindow="-120" windowWidth="19440" windowHeight="15000" activeTab="4" xr2:uid="{00000000-000D-0000-FFFF-FFFF00000000}"/>
  </bookViews>
  <sheets>
    <sheet name="seria A" sheetId="1" r:id="rId1"/>
    <sheet name="serie B" sheetId="2" r:id="rId2"/>
    <sheet name="serie C" sheetId="4" r:id="rId3"/>
    <sheet name="serie D" sheetId="5" r:id="rId4"/>
    <sheet name="serie E" sheetId="6" r:id="rId5"/>
    <sheet name="serie F" sheetId="3" r:id="rId6"/>
    <sheet name="Bono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6" l="1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D7" i="7"/>
  <c r="D8" i="7"/>
  <c r="D4" i="7"/>
  <c r="C5" i="7"/>
  <c r="D5" i="7" s="1"/>
  <c r="C6" i="7"/>
  <c r="D6" i="7" s="1"/>
  <c r="C7" i="7"/>
  <c r="C8" i="7"/>
  <c r="C4" i="7"/>
  <c r="E5" i="7"/>
  <c r="E6" i="7"/>
  <c r="E7" i="7"/>
  <c r="E8" i="7"/>
  <c r="E4" i="7"/>
  <c r="E3" i="7"/>
  <c r="F8" i="1" l="1"/>
  <c r="W16" i="1" l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5" i="1"/>
  <c r="V17" i="1"/>
  <c r="V81" i="1"/>
  <c r="V127" i="1"/>
  <c r="V129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5" i="1"/>
  <c r="R89" i="1"/>
  <c r="V89" i="1" s="1"/>
  <c r="S89" i="1"/>
  <c r="R90" i="1"/>
  <c r="S90" i="1"/>
  <c r="R91" i="1"/>
  <c r="S91" i="1"/>
  <c r="R92" i="1"/>
  <c r="V92" i="1" s="1"/>
  <c r="S92" i="1"/>
  <c r="R93" i="1"/>
  <c r="V93" i="1" s="1"/>
  <c r="S93" i="1"/>
  <c r="R94" i="1"/>
  <c r="S94" i="1"/>
  <c r="R95" i="1"/>
  <c r="S95" i="1"/>
  <c r="R96" i="1"/>
  <c r="V96" i="1" s="1"/>
  <c r="S96" i="1"/>
  <c r="R97" i="1"/>
  <c r="V97" i="1" s="1"/>
  <c r="S97" i="1"/>
  <c r="R98" i="1"/>
  <c r="S98" i="1"/>
  <c r="R99" i="1"/>
  <c r="S99" i="1"/>
  <c r="R100" i="1"/>
  <c r="V100" i="1" s="1"/>
  <c r="S100" i="1"/>
  <c r="R101" i="1"/>
  <c r="V101" i="1" s="1"/>
  <c r="S101" i="1"/>
  <c r="R102" i="1"/>
  <c r="S102" i="1"/>
  <c r="R103" i="1"/>
  <c r="S103" i="1"/>
  <c r="R104" i="1"/>
  <c r="V104" i="1" s="1"/>
  <c r="S104" i="1"/>
  <c r="R105" i="1"/>
  <c r="V105" i="1" s="1"/>
  <c r="S105" i="1"/>
  <c r="R106" i="1"/>
  <c r="S106" i="1"/>
  <c r="R107" i="1"/>
  <c r="S107" i="1"/>
  <c r="R108" i="1"/>
  <c r="V108" i="1" s="1"/>
  <c r="S108" i="1"/>
  <c r="R109" i="1"/>
  <c r="V109" i="1" s="1"/>
  <c r="S109" i="1"/>
  <c r="R110" i="1"/>
  <c r="S110" i="1"/>
  <c r="R111" i="1"/>
  <c r="S111" i="1"/>
  <c r="R112" i="1"/>
  <c r="V112" i="1" s="1"/>
  <c r="S112" i="1"/>
  <c r="R113" i="1"/>
  <c r="V113" i="1" s="1"/>
  <c r="S113" i="1"/>
  <c r="R114" i="1"/>
  <c r="S114" i="1"/>
  <c r="R115" i="1"/>
  <c r="S115" i="1"/>
  <c r="R116" i="1"/>
  <c r="V116" i="1" s="1"/>
  <c r="S116" i="1"/>
  <c r="R117" i="1"/>
  <c r="V117" i="1" s="1"/>
  <c r="S117" i="1"/>
  <c r="R118" i="1"/>
  <c r="S118" i="1"/>
  <c r="R119" i="1"/>
  <c r="S119" i="1"/>
  <c r="R120" i="1"/>
  <c r="V120" i="1" s="1"/>
  <c r="S120" i="1"/>
  <c r="R121" i="1"/>
  <c r="V121" i="1" s="1"/>
  <c r="S121" i="1"/>
  <c r="R122" i="1"/>
  <c r="S122" i="1"/>
  <c r="R123" i="1"/>
  <c r="S123" i="1"/>
  <c r="R124" i="1"/>
  <c r="V124" i="1" s="1"/>
  <c r="S124" i="1"/>
  <c r="R125" i="1"/>
  <c r="V125" i="1" s="1"/>
  <c r="S125" i="1"/>
  <c r="R126" i="1"/>
  <c r="S126" i="1"/>
  <c r="R127" i="1"/>
  <c r="S127" i="1"/>
  <c r="R128" i="1"/>
  <c r="V128" i="1" s="1"/>
  <c r="S128" i="1"/>
  <c r="R129" i="1"/>
  <c r="S129" i="1"/>
  <c r="R130" i="1"/>
  <c r="S130" i="1"/>
  <c r="R131" i="1"/>
  <c r="S131" i="1"/>
  <c r="R132" i="1"/>
  <c r="V132" i="1" s="1"/>
  <c r="S132" i="1"/>
  <c r="R17" i="1"/>
  <c r="R18" i="1"/>
  <c r="V18" i="1" s="1"/>
  <c r="R19" i="1"/>
  <c r="R20" i="1"/>
  <c r="R21" i="1"/>
  <c r="R22" i="1"/>
  <c r="R23" i="1"/>
  <c r="R24" i="1"/>
  <c r="R25" i="1"/>
  <c r="V25" i="1" s="1"/>
  <c r="R26" i="1"/>
  <c r="V26" i="1" s="1"/>
  <c r="R27" i="1"/>
  <c r="R28" i="1"/>
  <c r="R29" i="1"/>
  <c r="R30" i="1"/>
  <c r="R31" i="1"/>
  <c r="R32" i="1"/>
  <c r="R33" i="1"/>
  <c r="V33" i="1" s="1"/>
  <c r="R34" i="1"/>
  <c r="V34" i="1" s="1"/>
  <c r="R35" i="1"/>
  <c r="R36" i="1"/>
  <c r="R37" i="1"/>
  <c r="R38" i="1"/>
  <c r="R39" i="1"/>
  <c r="R40" i="1"/>
  <c r="R41" i="1"/>
  <c r="V41" i="1" s="1"/>
  <c r="R42" i="1"/>
  <c r="V42" i="1" s="1"/>
  <c r="R43" i="1"/>
  <c r="R44" i="1"/>
  <c r="R45" i="1"/>
  <c r="R46" i="1"/>
  <c r="R47" i="1"/>
  <c r="R48" i="1"/>
  <c r="R49" i="1"/>
  <c r="V49" i="1" s="1"/>
  <c r="R50" i="1"/>
  <c r="V50" i="1" s="1"/>
  <c r="R51" i="1"/>
  <c r="R52" i="1"/>
  <c r="R53" i="1"/>
  <c r="R54" i="1"/>
  <c r="R55" i="1"/>
  <c r="R56" i="1"/>
  <c r="R57" i="1"/>
  <c r="V57" i="1" s="1"/>
  <c r="R58" i="1"/>
  <c r="V58" i="1" s="1"/>
  <c r="R59" i="1"/>
  <c r="R60" i="1"/>
  <c r="R61" i="1"/>
  <c r="R62" i="1"/>
  <c r="R63" i="1"/>
  <c r="R64" i="1"/>
  <c r="R65" i="1"/>
  <c r="V65" i="1" s="1"/>
  <c r="R66" i="1"/>
  <c r="V66" i="1" s="1"/>
  <c r="R67" i="1"/>
  <c r="R68" i="1"/>
  <c r="R69" i="1"/>
  <c r="R70" i="1"/>
  <c r="R71" i="1"/>
  <c r="R72" i="1"/>
  <c r="R73" i="1"/>
  <c r="V73" i="1" s="1"/>
  <c r="R74" i="1"/>
  <c r="V74" i="1" s="1"/>
  <c r="R75" i="1"/>
  <c r="R76" i="1"/>
  <c r="R77" i="1"/>
  <c r="R78" i="1"/>
  <c r="R79" i="1"/>
  <c r="R80" i="1"/>
  <c r="R81" i="1"/>
  <c r="R82" i="1"/>
  <c r="V82" i="1" s="1"/>
  <c r="R83" i="1"/>
  <c r="R84" i="1"/>
  <c r="R85" i="1"/>
  <c r="R86" i="1"/>
  <c r="R87" i="1"/>
  <c r="R88" i="1"/>
  <c r="R16" i="1"/>
  <c r="V16" i="1" s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R15" i="1"/>
  <c r="V15" i="1" s="1"/>
  <c r="V88" i="1" l="1"/>
  <c r="V80" i="1"/>
  <c r="V72" i="1"/>
  <c r="V64" i="1"/>
  <c r="V56" i="1"/>
  <c r="V48" i="1"/>
  <c r="V40" i="1"/>
  <c r="V32" i="1"/>
  <c r="V24" i="1"/>
  <c r="V86" i="1"/>
  <c r="V78" i="1"/>
  <c r="V70" i="1"/>
  <c r="V62" i="1"/>
  <c r="V54" i="1"/>
  <c r="V46" i="1"/>
  <c r="V38" i="1"/>
  <c r="V30" i="1"/>
  <c r="V22" i="1"/>
  <c r="V119" i="1"/>
  <c r="V85" i="1"/>
  <c r="V77" i="1"/>
  <c r="V69" i="1"/>
  <c r="V61" i="1"/>
  <c r="V53" i="1"/>
  <c r="V45" i="1"/>
  <c r="V37" i="1"/>
  <c r="V29" i="1"/>
  <c r="V21" i="1"/>
  <c r="V131" i="1"/>
  <c r="V123" i="1"/>
  <c r="V115" i="1"/>
  <c r="V107" i="1"/>
  <c r="V99" i="1"/>
  <c r="V91" i="1"/>
  <c r="V76" i="1"/>
  <c r="V60" i="1"/>
  <c r="V36" i="1"/>
  <c r="V84" i="1"/>
  <c r="V68" i="1"/>
  <c r="V52" i="1"/>
  <c r="V44" i="1"/>
  <c r="V28" i="1"/>
  <c r="V20" i="1"/>
  <c r="V83" i="1"/>
  <c r="V75" i="1"/>
  <c r="V67" i="1"/>
  <c r="V59" i="1"/>
  <c r="V51" i="1"/>
  <c r="V43" i="1"/>
  <c r="V35" i="1"/>
  <c r="V27" i="1"/>
  <c r="V19" i="1"/>
  <c r="V130" i="1"/>
  <c r="V126" i="1"/>
  <c r="V122" i="1"/>
  <c r="V118" i="1"/>
  <c r="V114" i="1"/>
  <c r="V110" i="1"/>
  <c r="V106" i="1"/>
  <c r="V102" i="1"/>
  <c r="V98" i="1"/>
  <c r="V94" i="1"/>
  <c r="V90" i="1"/>
  <c r="V111" i="1"/>
  <c r="V103" i="1"/>
  <c r="V95" i="1"/>
  <c r="V87" i="1"/>
  <c r="V79" i="1"/>
  <c r="V71" i="1"/>
  <c r="V63" i="1"/>
  <c r="V55" i="1"/>
  <c r="V47" i="1"/>
  <c r="V39" i="1"/>
  <c r="V31" i="1"/>
  <c r="V23" i="1"/>
  <c r="A155" i="2" l="1"/>
  <c r="A135" i="1"/>
  <c r="F8" i="6" l="1"/>
  <c r="J9" i="6" s="1"/>
  <c r="J20" i="5"/>
  <c r="J25" i="5"/>
  <c r="J28" i="5"/>
  <c r="J33" i="5"/>
  <c r="J36" i="5"/>
  <c r="J41" i="5"/>
  <c r="J44" i="5"/>
  <c r="J49" i="5"/>
  <c r="J52" i="5"/>
  <c r="J57" i="5"/>
  <c r="J60" i="5"/>
  <c r="J65" i="5"/>
  <c r="J68" i="5"/>
  <c r="J73" i="5"/>
  <c r="J76" i="5"/>
  <c r="J81" i="5"/>
  <c r="J84" i="5"/>
  <c r="J89" i="5"/>
  <c r="J92" i="5"/>
  <c r="J97" i="5"/>
  <c r="J100" i="5"/>
  <c r="J105" i="5"/>
  <c r="J108" i="5"/>
  <c r="J113" i="5"/>
  <c r="J116" i="5"/>
  <c r="J121" i="5"/>
  <c r="J124" i="5"/>
  <c r="J129" i="5"/>
  <c r="J132" i="5"/>
  <c r="J137" i="5"/>
  <c r="J140" i="5"/>
  <c r="J145" i="5"/>
  <c r="J148" i="5"/>
  <c r="F8" i="5"/>
  <c r="J21" i="5" s="1"/>
  <c r="J15" i="5" l="1"/>
  <c r="J147" i="5"/>
  <c r="J139" i="5"/>
  <c r="J131" i="5"/>
  <c r="J123" i="5"/>
  <c r="J115" i="5"/>
  <c r="J107" i="5"/>
  <c r="J99" i="5"/>
  <c r="J91" i="5"/>
  <c r="J83" i="5"/>
  <c r="J75" i="5"/>
  <c r="J67" i="5"/>
  <c r="J59" i="5"/>
  <c r="J51" i="5"/>
  <c r="J43" i="5"/>
  <c r="J35" i="5"/>
  <c r="J27" i="5"/>
  <c r="J19" i="5"/>
  <c r="J146" i="5"/>
  <c r="J138" i="5"/>
  <c r="J130" i="5"/>
  <c r="J122" i="5"/>
  <c r="J114" i="5"/>
  <c r="J106" i="5"/>
  <c r="J98" i="5"/>
  <c r="J90" i="5"/>
  <c r="J82" i="5"/>
  <c r="J74" i="5"/>
  <c r="J66" i="5"/>
  <c r="J58" i="5"/>
  <c r="J50" i="5"/>
  <c r="J42" i="5"/>
  <c r="J34" i="5"/>
  <c r="J26" i="5"/>
  <c r="J18" i="5"/>
  <c r="J152" i="5"/>
  <c r="J144" i="5"/>
  <c r="J136" i="5"/>
  <c r="J128" i="5"/>
  <c r="J120" i="5"/>
  <c r="J112" i="5"/>
  <c r="J104" i="5"/>
  <c r="J96" i="5"/>
  <c r="J88" i="5"/>
  <c r="J80" i="5"/>
  <c r="J72" i="5"/>
  <c r="J64" i="5"/>
  <c r="J56" i="5"/>
  <c r="J48" i="5"/>
  <c r="J40" i="5"/>
  <c r="J32" i="5"/>
  <c r="J24" i="5"/>
  <c r="J143" i="5"/>
  <c r="J135" i="5"/>
  <c r="J127" i="5"/>
  <c r="J119" i="5"/>
  <c r="J111" i="5"/>
  <c r="J103" i="5"/>
  <c r="J95" i="5"/>
  <c r="J87" i="5"/>
  <c r="J79" i="5"/>
  <c r="J71" i="5"/>
  <c r="J63" i="5"/>
  <c r="J55" i="5"/>
  <c r="J47" i="5"/>
  <c r="J39" i="5"/>
  <c r="J31" i="5"/>
  <c r="J23" i="5"/>
  <c r="J150" i="5"/>
  <c r="J142" i="5"/>
  <c r="J134" i="5"/>
  <c r="J126" i="5"/>
  <c r="J118" i="5"/>
  <c r="J110" i="5"/>
  <c r="J102" i="5"/>
  <c r="J94" i="5"/>
  <c r="J86" i="5"/>
  <c r="J78" i="5"/>
  <c r="J70" i="5"/>
  <c r="J62" i="5"/>
  <c r="J54" i="5"/>
  <c r="J46" i="5"/>
  <c r="J38" i="5"/>
  <c r="J30" i="5"/>
  <c r="J22" i="5"/>
  <c r="J151" i="5"/>
  <c r="J149" i="5"/>
  <c r="J141" i="5"/>
  <c r="J133" i="5"/>
  <c r="J125" i="5"/>
  <c r="J117" i="5"/>
  <c r="J109" i="5"/>
  <c r="J101" i="5"/>
  <c r="J93" i="5"/>
  <c r="J85" i="5"/>
  <c r="J77" i="5"/>
  <c r="J69" i="5"/>
  <c r="J61" i="5"/>
  <c r="J53" i="5"/>
  <c r="J45" i="5"/>
  <c r="J37" i="5"/>
  <c r="J29" i="5"/>
  <c r="K152" i="2"/>
  <c r="J134" i="2"/>
  <c r="J135" i="2"/>
  <c r="F8" i="2"/>
  <c r="J9" i="2" s="1"/>
  <c r="F8" i="4"/>
  <c r="J9" i="4" s="1"/>
  <c r="J8" i="2"/>
  <c r="F17" i="1"/>
  <c r="U17" i="1" s="1"/>
  <c r="F18" i="1"/>
  <c r="U18" i="1" s="1"/>
  <c r="F19" i="1"/>
  <c r="U19" i="1" s="1"/>
  <c r="F20" i="1"/>
  <c r="F21" i="1"/>
  <c r="U21" i="1" s="1"/>
  <c r="F22" i="1"/>
  <c r="U22" i="1" s="1"/>
  <c r="F23" i="1"/>
  <c r="U23" i="1" s="1"/>
  <c r="F24" i="1"/>
  <c r="F25" i="1"/>
  <c r="U25" i="1" s="1"/>
  <c r="F26" i="1"/>
  <c r="U26" i="1" s="1"/>
  <c r="F27" i="1"/>
  <c r="U27" i="1" s="1"/>
  <c r="F28" i="1"/>
  <c r="F29" i="1"/>
  <c r="U29" i="1" s="1"/>
  <c r="F30" i="1"/>
  <c r="U30" i="1" s="1"/>
  <c r="F31" i="1"/>
  <c r="U31" i="1" s="1"/>
  <c r="F32" i="1"/>
  <c r="F33" i="1"/>
  <c r="U33" i="1" s="1"/>
  <c r="F34" i="1"/>
  <c r="U34" i="1" s="1"/>
  <c r="F35" i="1"/>
  <c r="F36" i="1"/>
  <c r="F37" i="1"/>
  <c r="U37" i="1" s="1"/>
  <c r="F38" i="1"/>
  <c r="U38" i="1" s="1"/>
  <c r="F39" i="1"/>
  <c r="U39" i="1" s="1"/>
  <c r="F40" i="1"/>
  <c r="F41" i="1"/>
  <c r="U41" i="1" s="1"/>
  <c r="F42" i="1"/>
  <c r="U42" i="1" s="1"/>
  <c r="F43" i="1"/>
  <c r="F44" i="1"/>
  <c r="F45" i="1"/>
  <c r="U45" i="1" s="1"/>
  <c r="F46" i="1"/>
  <c r="U46" i="1" s="1"/>
  <c r="F47" i="1"/>
  <c r="U47" i="1" s="1"/>
  <c r="F48" i="1"/>
  <c r="F49" i="1"/>
  <c r="U49" i="1" s="1"/>
  <c r="F50" i="1"/>
  <c r="U50" i="1" s="1"/>
  <c r="F51" i="1"/>
  <c r="F52" i="1"/>
  <c r="F53" i="1"/>
  <c r="U53" i="1" s="1"/>
  <c r="F54" i="1"/>
  <c r="U54" i="1" s="1"/>
  <c r="F55" i="1"/>
  <c r="U55" i="1" s="1"/>
  <c r="F56" i="1"/>
  <c r="F57" i="1"/>
  <c r="U57" i="1" s="1"/>
  <c r="F58" i="1"/>
  <c r="U58" i="1" s="1"/>
  <c r="F59" i="1"/>
  <c r="F60" i="1"/>
  <c r="F61" i="1"/>
  <c r="U61" i="1" s="1"/>
  <c r="F62" i="1"/>
  <c r="U62" i="1" s="1"/>
  <c r="F63" i="1"/>
  <c r="U63" i="1" s="1"/>
  <c r="F64" i="1"/>
  <c r="F65" i="1"/>
  <c r="U65" i="1" s="1"/>
  <c r="F66" i="1"/>
  <c r="U66" i="1" s="1"/>
  <c r="F67" i="1"/>
  <c r="F68" i="1"/>
  <c r="F69" i="1"/>
  <c r="U69" i="1" s="1"/>
  <c r="F70" i="1"/>
  <c r="U70" i="1" s="1"/>
  <c r="F71" i="1"/>
  <c r="U71" i="1" s="1"/>
  <c r="F72" i="1"/>
  <c r="F73" i="1"/>
  <c r="U73" i="1" s="1"/>
  <c r="F74" i="1"/>
  <c r="U74" i="1" s="1"/>
  <c r="F75" i="1"/>
  <c r="F76" i="1"/>
  <c r="F77" i="1"/>
  <c r="U77" i="1" s="1"/>
  <c r="F78" i="1"/>
  <c r="U78" i="1" s="1"/>
  <c r="F79" i="1"/>
  <c r="U79" i="1" s="1"/>
  <c r="F80" i="1"/>
  <c r="F81" i="1"/>
  <c r="U81" i="1" s="1"/>
  <c r="F82" i="1"/>
  <c r="U82" i="1" s="1"/>
  <c r="F83" i="1"/>
  <c r="F84" i="1"/>
  <c r="F85" i="1"/>
  <c r="U85" i="1" s="1"/>
  <c r="F86" i="1"/>
  <c r="U86" i="1" s="1"/>
  <c r="F87" i="1"/>
  <c r="U87" i="1" s="1"/>
  <c r="F88" i="1"/>
  <c r="F89" i="1"/>
  <c r="U89" i="1" s="1"/>
  <c r="F90" i="1"/>
  <c r="U90" i="1" s="1"/>
  <c r="F91" i="1"/>
  <c r="F92" i="1"/>
  <c r="F93" i="1"/>
  <c r="U93" i="1" s="1"/>
  <c r="F94" i="1"/>
  <c r="U94" i="1" s="1"/>
  <c r="F95" i="1"/>
  <c r="U95" i="1" s="1"/>
  <c r="F96" i="1"/>
  <c r="F97" i="1"/>
  <c r="U97" i="1" s="1"/>
  <c r="F98" i="1"/>
  <c r="U98" i="1" s="1"/>
  <c r="F99" i="1"/>
  <c r="F100" i="1"/>
  <c r="F101" i="1"/>
  <c r="U101" i="1" s="1"/>
  <c r="F102" i="1"/>
  <c r="U102" i="1" s="1"/>
  <c r="F103" i="1"/>
  <c r="U103" i="1" s="1"/>
  <c r="F104" i="1"/>
  <c r="F105" i="1"/>
  <c r="U105" i="1" s="1"/>
  <c r="F106" i="1"/>
  <c r="U106" i="1" s="1"/>
  <c r="F107" i="1"/>
  <c r="F108" i="1"/>
  <c r="F109" i="1"/>
  <c r="U109" i="1" s="1"/>
  <c r="F110" i="1"/>
  <c r="U110" i="1" s="1"/>
  <c r="F111" i="1"/>
  <c r="U111" i="1" s="1"/>
  <c r="F112" i="1"/>
  <c r="F113" i="1"/>
  <c r="U113" i="1" s="1"/>
  <c r="F114" i="1"/>
  <c r="U114" i="1" s="1"/>
  <c r="F115" i="1"/>
  <c r="F116" i="1"/>
  <c r="F117" i="1"/>
  <c r="U117" i="1" s="1"/>
  <c r="F118" i="1"/>
  <c r="U118" i="1" s="1"/>
  <c r="F119" i="1"/>
  <c r="U119" i="1" s="1"/>
  <c r="F120" i="1"/>
  <c r="F121" i="1"/>
  <c r="U121" i="1" s="1"/>
  <c r="F122" i="1"/>
  <c r="U122" i="1" s="1"/>
  <c r="F123" i="1"/>
  <c r="F124" i="1"/>
  <c r="F125" i="1"/>
  <c r="U125" i="1" s="1"/>
  <c r="F126" i="1"/>
  <c r="U126" i="1" s="1"/>
  <c r="F127" i="1"/>
  <c r="U127" i="1" s="1"/>
  <c r="F128" i="1"/>
  <c r="F129" i="1"/>
  <c r="U129" i="1" s="1"/>
  <c r="F130" i="1"/>
  <c r="U130" i="1" s="1"/>
  <c r="F131" i="1"/>
  <c r="F132" i="1"/>
  <c r="F16" i="1"/>
  <c r="M21" i="1"/>
  <c r="M29" i="1"/>
  <c r="M37" i="1"/>
  <c r="M41" i="1"/>
  <c r="M45" i="1"/>
  <c r="M53" i="1"/>
  <c r="M61" i="1"/>
  <c r="M69" i="1"/>
  <c r="M73" i="1"/>
  <c r="M77" i="1"/>
  <c r="M85" i="1"/>
  <c r="M93" i="1"/>
  <c r="M101" i="1"/>
  <c r="M105" i="1"/>
  <c r="M109" i="1"/>
  <c r="M117" i="1"/>
  <c r="M125" i="1"/>
  <c r="F15" i="1"/>
  <c r="M22" i="1"/>
  <c r="M30" i="1"/>
  <c r="M31" i="1"/>
  <c r="M47" i="1"/>
  <c r="M50" i="1"/>
  <c r="M54" i="1"/>
  <c r="M55" i="1"/>
  <c r="M71" i="1"/>
  <c r="M74" i="1"/>
  <c r="M79" i="1"/>
  <c r="M82" i="1"/>
  <c r="M87" i="1"/>
  <c r="M94" i="1"/>
  <c r="M111" i="1"/>
  <c r="M114" i="1"/>
  <c r="M118" i="1"/>
  <c r="M126" i="1"/>
  <c r="M127" i="1"/>
  <c r="M119" i="1" l="1"/>
  <c r="M129" i="1"/>
  <c r="M97" i="1"/>
  <c r="M65" i="1"/>
  <c r="M33" i="1"/>
  <c r="M39" i="1"/>
  <c r="M121" i="1"/>
  <c r="M89" i="1"/>
  <c r="M57" i="1"/>
  <c r="M25" i="1"/>
  <c r="M63" i="1"/>
  <c r="M49" i="1"/>
  <c r="J8" i="1"/>
  <c r="M103" i="1"/>
  <c r="M113" i="1"/>
  <c r="M81" i="1"/>
  <c r="M17" i="1"/>
  <c r="M95" i="1"/>
  <c r="M62" i="1"/>
  <c r="M23" i="1"/>
  <c r="M107" i="1"/>
  <c r="U107" i="1"/>
  <c r="M75" i="1"/>
  <c r="U75" i="1"/>
  <c r="M43" i="1"/>
  <c r="U43" i="1"/>
  <c r="M122" i="1"/>
  <c r="M102" i="1"/>
  <c r="M58" i="1"/>
  <c r="M38" i="1"/>
  <c r="M19" i="1"/>
  <c r="M16" i="1"/>
  <c r="U16" i="1"/>
  <c r="M15" i="1"/>
  <c r="U15" i="1"/>
  <c r="M131" i="1"/>
  <c r="U131" i="1"/>
  <c r="M99" i="1"/>
  <c r="U99" i="1"/>
  <c r="M67" i="1"/>
  <c r="U67" i="1"/>
  <c r="J15" i="4"/>
  <c r="K15" i="2"/>
  <c r="M98" i="1"/>
  <c r="M78" i="1"/>
  <c r="M34" i="1"/>
  <c r="M18" i="1"/>
  <c r="M132" i="1"/>
  <c r="U132" i="1"/>
  <c r="M124" i="1"/>
  <c r="U124" i="1"/>
  <c r="M116" i="1"/>
  <c r="U116" i="1"/>
  <c r="M108" i="1"/>
  <c r="U108" i="1"/>
  <c r="M100" i="1"/>
  <c r="U100" i="1"/>
  <c r="M92" i="1"/>
  <c r="U92" i="1"/>
  <c r="M84" i="1"/>
  <c r="U84" i="1"/>
  <c r="M76" i="1"/>
  <c r="U76" i="1"/>
  <c r="M68" i="1"/>
  <c r="U68" i="1"/>
  <c r="M60" i="1"/>
  <c r="U60" i="1"/>
  <c r="M52" i="1"/>
  <c r="U52" i="1"/>
  <c r="M44" i="1"/>
  <c r="U44" i="1"/>
  <c r="M36" i="1"/>
  <c r="U36" i="1"/>
  <c r="M28" i="1"/>
  <c r="U28" i="1"/>
  <c r="M20" i="1"/>
  <c r="U20" i="1"/>
  <c r="M115" i="1"/>
  <c r="U115" i="1"/>
  <c r="M83" i="1"/>
  <c r="U83" i="1"/>
  <c r="M51" i="1"/>
  <c r="U51" i="1"/>
  <c r="M35" i="1"/>
  <c r="U35" i="1"/>
  <c r="M90" i="1"/>
  <c r="M70" i="1"/>
  <c r="M27" i="1"/>
  <c r="M123" i="1"/>
  <c r="U123" i="1"/>
  <c r="M91" i="1"/>
  <c r="U91" i="1"/>
  <c r="M59" i="1"/>
  <c r="U59" i="1"/>
  <c r="J16" i="5"/>
  <c r="M130" i="1"/>
  <c r="M110" i="1"/>
  <c r="M66" i="1"/>
  <c r="M46" i="1"/>
  <c r="M26" i="1"/>
  <c r="M128" i="1"/>
  <c r="U128" i="1"/>
  <c r="M120" i="1"/>
  <c r="U120" i="1"/>
  <c r="M112" i="1"/>
  <c r="U112" i="1"/>
  <c r="M104" i="1"/>
  <c r="U104" i="1"/>
  <c r="M96" i="1"/>
  <c r="U96" i="1"/>
  <c r="M88" i="1"/>
  <c r="U88" i="1"/>
  <c r="M80" i="1"/>
  <c r="U80" i="1"/>
  <c r="M72" i="1"/>
  <c r="U72" i="1"/>
  <c r="M64" i="1"/>
  <c r="U64" i="1"/>
  <c r="M56" i="1"/>
  <c r="U56" i="1"/>
  <c r="M48" i="1"/>
  <c r="U48" i="1"/>
  <c r="M40" i="1"/>
  <c r="U40" i="1"/>
  <c r="M32" i="1"/>
  <c r="U32" i="1"/>
  <c r="M24" i="1"/>
  <c r="U24" i="1"/>
  <c r="M106" i="1"/>
  <c r="M86" i="1"/>
  <c r="M42" i="1"/>
  <c r="J136" i="2"/>
  <c r="J15" i="2"/>
  <c r="J16" i="2" l="1"/>
  <c r="K17" i="2"/>
  <c r="J17" i="5"/>
  <c r="J16" i="4"/>
  <c r="K16" i="2"/>
  <c r="J137" i="2"/>
  <c r="J17" i="4" l="1"/>
  <c r="J17" i="2"/>
  <c r="J138" i="2"/>
  <c r="J18" i="4" l="1"/>
  <c r="J19" i="4" s="1"/>
  <c r="K18" i="2"/>
  <c r="J139" i="2"/>
  <c r="J18" i="2" l="1"/>
  <c r="J140" i="2"/>
  <c r="K19" i="2"/>
  <c r="J20" i="4" l="1"/>
  <c r="J19" i="2"/>
  <c r="J21" i="4" l="1"/>
  <c r="K20" i="2"/>
  <c r="J20" i="2" l="1"/>
  <c r="J22" i="4"/>
  <c r="J141" i="2"/>
  <c r="J23" i="4" l="1"/>
  <c r="J21" i="2"/>
  <c r="K21" i="2"/>
  <c r="J142" i="2"/>
  <c r="K22" i="2" l="1"/>
  <c r="J22" i="2" l="1"/>
  <c r="J143" i="2"/>
  <c r="J24" i="4" l="1"/>
  <c r="J23" i="2"/>
  <c r="K23" i="2"/>
  <c r="J144" i="2"/>
  <c r="J25" i="2" l="1"/>
  <c r="K25" i="2"/>
  <c r="J24" i="2"/>
  <c r="K24" i="2"/>
  <c r="J25" i="4" l="1"/>
  <c r="J145" i="2"/>
  <c r="K26" i="2"/>
  <c r="J26" i="4" l="1"/>
  <c r="J26" i="2"/>
  <c r="J146" i="2"/>
  <c r="J27" i="2" l="1"/>
  <c r="J147" i="2"/>
  <c r="K27" i="2"/>
  <c r="J28" i="2" l="1"/>
  <c r="J29" i="2"/>
  <c r="J27" i="4" l="1"/>
  <c r="J148" i="2"/>
  <c r="K28" i="2"/>
  <c r="J28" i="4" l="1"/>
  <c r="K29" i="2"/>
  <c r="J30" i="2"/>
  <c r="J149" i="2" l="1"/>
  <c r="J29" i="4" l="1"/>
  <c r="J150" i="2"/>
  <c r="K30" i="2"/>
  <c r="J31" i="2"/>
  <c r="J30" i="4" l="1"/>
  <c r="J31" i="4" s="1"/>
  <c r="J151" i="2"/>
  <c r="K31" i="2"/>
  <c r="J32" i="2"/>
  <c r="J152" i="2" l="1"/>
  <c r="K32" i="2"/>
  <c r="J33" i="2" l="1"/>
  <c r="J32" i="4" l="1"/>
  <c r="K33" i="2"/>
  <c r="J34" i="2" l="1"/>
  <c r="J33" i="4" l="1"/>
  <c r="K34" i="2"/>
  <c r="J35" i="2" l="1"/>
  <c r="J34" i="4" l="1"/>
  <c r="K35" i="2"/>
  <c r="J36" i="2" l="1"/>
  <c r="J35" i="4" l="1"/>
  <c r="K36" i="2"/>
  <c r="J37" i="2"/>
  <c r="J36" i="4" l="1"/>
  <c r="J38" i="2"/>
  <c r="K37" i="2"/>
  <c r="J39" i="2" l="1"/>
  <c r="J37" i="4" l="1"/>
  <c r="K38" i="2"/>
  <c r="J40" i="2" l="1"/>
  <c r="J38" i="4" l="1"/>
  <c r="J41" i="2"/>
  <c r="K39" i="2"/>
  <c r="J42" i="2" l="1"/>
  <c r="J39" i="4" l="1"/>
  <c r="J43" i="2"/>
  <c r="K40" i="2"/>
  <c r="J44" i="2" l="1"/>
  <c r="J40" i="4"/>
  <c r="K41" i="2"/>
  <c r="J45" i="2" l="1"/>
  <c r="J41" i="4"/>
  <c r="J42" i="4" s="1"/>
  <c r="K42" i="2"/>
  <c r="J46" i="2" l="1"/>
  <c r="K43" i="2"/>
  <c r="J47" i="2" l="1"/>
  <c r="J48" i="2"/>
  <c r="J43" i="4" l="1"/>
  <c r="J49" i="2"/>
  <c r="K44" i="2"/>
  <c r="J44" i="4" l="1"/>
  <c r="K45" i="2"/>
  <c r="J50" i="2"/>
  <c r="J45" i="4" l="1"/>
  <c r="K46" i="2"/>
  <c r="J51" i="2" l="1"/>
  <c r="J46" i="4" l="1"/>
  <c r="J52" i="2"/>
  <c r="K47" i="2"/>
  <c r="J53" i="2" l="1"/>
  <c r="J47" i="4"/>
  <c r="K48" i="2"/>
  <c r="J55" i="2" l="1"/>
  <c r="J54" i="2"/>
  <c r="J48" i="4"/>
  <c r="J49" i="4" s="1"/>
  <c r="K49" i="2"/>
  <c r="K50" i="2" l="1"/>
  <c r="J57" i="2" l="1"/>
  <c r="J56" i="2"/>
  <c r="J50" i="4" l="1"/>
  <c r="J58" i="2"/>
  <c r="K51" i="2"/>
  <c r="J59" i="2" l="1"/>
  <c r="J51" i="4" l="1"/>
  <c r="K52" i="2"/>
  <c r="J60" i="2" l="1"/>
  <c r="J52" i="4" l="1"/>
  <c r="K53" i="2"/>
  <c r="J53" i="4" l="1"/>
  <c r="J61" i="2"/>
  <c r="K54" i="2" l="1"/>
  <c r="J62" i="2" l="1"/>
  <c r="J54" i="4" l="1"/>
  <c r="K55" i="2"/>
  <c r="J63" i="2" l="1"/>
  <c r="J55" i="4" l="1"/>
  <c r="K56" i="2"/>
  <c r="J64" i="2" l="1"/>
  <c r="J56" i="4" l="1"/>
  <c r="K57" i="2"/>
  <c r="J65" i="2" l="1"/>
  <c r="J57" i="4" l="1"/>
  <c r="K58" i="2"/>
  <c r="J66" i="2" l="1"/>
  <c r="J58" i="4" l="1"/>
  <c r="K59" i="2"/>
  <c r="J67" i="2" l="1"/>
  <c r="J59" i="4" l="1"/>
  <c r="K60" i="2"/>
  <c r="J68" i="2" l="1"/>
  <c r="J60" i="4" l="1"/>
  <c r="J61" i="4" s="1"/>
  <c r="K61" i="2"/>
  <c r="K62" i="2" l="1"/>
  <c r="J69" i="2"/>
  <c r="J62" i="4" l="1"/>
  <c r="J70" i="2"/>
  <c r="K63" i="2"/>
  <c r="J72" i="2" l="1"/>
  <c r="J63" i="4"/>
  <c r="J71" i="2"/>
  <c r="K64" i="2"/>
  <c r="J73" i="2" l="1"/>
  <c r="J74" i="2" l="1"/>
  <c r="J64" i="4"/>
  <c r="J65" i="4" s="1"/>
  <c r="K65" i="2"/>
  <c r="K66" i="2" l="1"/>
  <c r="J76" i="2" l="1"/>
  <c r="J75" i="2"/>
  <c r="K67" i="2" l="1"/>
  <c r="J66" i="4"/>
  <c r="J77" i="2"/>
  <c r="J78" i="2" l="1"/>
  <c r="J67" i="4" l="1"/>
  <c r="J79" i="2"/>
  <c r="K68" i="2"/>
  <c r="J80" i="2" l="1"/>
  <c r="J68" i="4" l="1"/>
  <c r="J81" i="2"/>
  <c r="K69" i="2"/>
  <c r="J82" i="2" l="1"/>
  <c r="J69" i="4" l="1"/>
  <c r="J83" i="2"/>
  <c r="K70" i="2"/>
  <c r="J84" i="2" l="1"/>
  <c r="J70" i="4" l="1"/>
  <c r="K71" i="2"/>
  <c r="J86" i="2" l="1"/>
  <c r="J85" i="2"/>
  <c r="J71" i="4"/>
  <c r="J87" i="2" l="1"/>
  <c r="K72" i="2"/>
  <c r="J88" i="2" l="1"/>
  <c r="J72" i="4" l="1"/>
  <c r="J89" i="2"/>
  <c r="K73" i="2"/>
  <c r="J90" i="2" l="1"/>
  <c r="J73" i="4" l="1"/>
  <c r="J91" i="2"/>
  <c r="K74" i="2"/>
  <c r="J92" i="2" l="1"/>
  <c r="J74" i="4"/>
  <c r="J93" i="2" l="1"/>
  <c r="K75" i="2"/>
  <c r="J94" i="2" l="1"/>
  <c r="J75" i="4" l="1"/>
  <c r="K76" i="2"/>
  <c r="J76" i="4" l="1"/>
  <c r="J95" i="2"/>
  <c r="J96" i="2"/>
  <c r="K77" i="2"/>
  <c r="J77" i="4" l="1"/>
  <c r="J97" i="2"/>
  <c r="K78" i="2"/>
  <c r="J98" i="2" l="1"/>
  <c r="J78" i="4" l="1"/>
  <c r="J99" i="2"/>
  <c r="J100" i="2"/>
  <c r="K79" i="2"/>
  <c r="J101" i="2" l="1"/>
  <c r="J79" i="4" l="1"/>
  <c r="K80" i="2"/>
  <c r="J102" i="2" l="1"/>
  <c r="J103" i="2"/>
  <c r="J80" i="4"/>
  <c r="K81" i="2" l="1"/>
  <c r="J104" i="2" l="1"/>
  <c r="K82" i="2" l="1"/>
  <c r="J81" i="4"/>
  <c r="J105" i="2"/>
  <c r="J106" i="2"/>
  <c r="J82" i="4" l="1"/>
  <c r="K83" i="2"/>
  <c r="J107" i="2"/>
  <c r="J83" i="4" l="1"/>
  <c r="K84" i="2"/>
  <c r="J108" i="2"/>
  <c r="J84" i="4" l="1"/>
  <c r="K85" i="2"/>
  <c r="J109" i="2"/>
  <c r="J85" i="4" l="1"/>
  <c r="K86" i="2" l="1"/>
  <c r="J110" i="2"/>
  <c r="J86" i="4" l="1"/>
  <c r="K87" i="2"/>
  <c r="J111" i="2"/>
  <c r="J87" i="4" l="1"/>
  <c r="K88" i="2"/>
  <c r="J112" i="2"/>
  <c r="J88" i="4" l="1"/>
  <c r="K89" i="2"/>
  <c r="J113" i="2"/>
  <c r="J89" i="4" l="1"/>
  <c r="K90" i="2"/>
  <c r="J114" i="2"/>
  <c r="J90" i="4" l="1"/>
  <c r="K91" i="2"/>
  <c r="J115" i="2"/>
  <c r="J91" i="4" l="1"/>
  <c r="K92" i="2"/>
  <c r="J116" i="2"/>
  <c r="J92" i="4" l="1"/>
  <c r="K93" i="2"/>
  <c r="J117" i="2" l="1"/>
  <c r="J93" i="4" l="1"/>
  <c r="K94" i="2"/>
  <c r="J94" i="4" l="1"/>
  <c r="K95" i="2"/>
  <c r="J118" i="2"/>
  <c r="J95" i="4" l="1"/>
  <c r="K96" i="2"/>
  <c r="J119" i="2"/>
  <c r="J96" i="4" l="1"/>
  <c r="K97" i="2"/>
  <c r="J120" i="2"/>
  <c r="J121" i="2" l="1"/>
  <c r="J97" i="4"/>
  <c r="K98" i="2"/>
  <c r="J122" i="2" l="1"/>
  <c r="J98" i="4" l="1"/>
  <c r="K99" i="2"/>
  <c r="J123" i="2" l="1"/>
  <c r="J99" i="4" l="1"/>
  <c r="K100" i="2"/>
  <c r="J124" i="2" l="1"/>
  <c r="J100" i="4" l="1"/>
  <c r="J101" i="4" s="1"/>
  <c r="K101" i="2"/>
  <c r="K102" i="2" l="1"/>
  <c r="J125" i="2"/>
  <c r="J102" i="4" l="1"/>
  <c r="J126" i="2"/>
  <c r="K103" i="2" l="1"/>
  <c r="J103" i="4"/>
  <c r="K104" i="2"/>
  <c r="J127" i="2" l="1"/>
  <c r="J104" i="4" l="1"/>
  <c r="J105" i="4" s="1"/>
  <c r="K105" i="2"/>
  <c r="J128" i="2" l="1"/>
  <c r="K106" i="2"/>
  <c r="J129" i="2" l="1"/>
  <c r="K107" i="2" l="1"/>
  <c r="J106" i="4"/>
  <c r="K108" i="2" l="1"/>
  <c r="J130" i="2"/>
  <c r="J107" i="4"/>
  <c r="K109" i="2" l="1"/>
  <c r="J108" i="4"/>
  <c r="K110" i="2" l="1"/>
  <c r="J133" i="2" l="1"/>
  <c r="J109" i="4"/>
  <c r="J110" i="4" s="1"/>
  <c r="J131" i="2"/>
  <c r="J132" i="2" l="1"/>
  <c r="K111" i="2"/>
  <c r="J111" i="4" l="1"/>
  <c r="K112" i="2"/>
  <c r="J112" i="4" l="1"/>
  <c r="K113" i="2"/>
  <c r="J113" i="4" l="1"/>
  <c r="J114" i="4" s="1"/>
  <c r="K114" i="2"/>
  <c r="J115" i="4" l="1"/>
  <c r="K115" i="2"/>
  <c r="K116" i="2" l="1"/>
  <c r="K117" i="2" l="1"/>
  <c r="J116" i="4"/>
  <c r="K118" i="2" l="1"/>
  <c r="J117" i="4"/>
  <c r="J118" i="4" l="1"/>
  <c r="K119" i="2"/>
  <c r="J119" i="4" l="1"/>
  <c r="K120" i="2"/>
  <c r="J120" i="4" l="1"/>
  <c r="K121" i="2"/>
  <c r="J121" i="4" l="1"/>
  <c r="K122" i="2"/>
  <c r="J122" i="4" l="1"/>
  <c r="K123" i="2"/>
  <c r="J123" i="4" l="1"/>
  <c r="K124" i="2" l="1"/>
  <c r="J124" i="4" l="1"/>
  <c r="K125" i="2"/>
  <c r="J125" i="4" l="1"/>
  <c r="J126" i="4" s="1"/>
  <c r="K126" i="2"/>
  <c r="K127" i="2" l="1"/>
  <c r="K128" i="2" l="1"/>
  <c r="J127" i="4"/>
  <c r="J128" i="4" l="1"/>
  <c r="J129" i="4" s="1"/>
  <c r="K129" i="2"/>
  <c r="K130" i="2" l="1"/>
  <c r="K131" i="2" l="1"/>
  <c r="J130" i="4"/>
  <c r="J131" i="4" l="1"/>
  <c r="K132" i="2"/>
  <c r="J132" i="4" l="1"/>
  <c r="K133" i="2" l="1"/>
  <c r="K134" i="2"/>
  <c r="J133" i="4"/>
  <c r="J134" i="4" l="1"/>
  <c r="K135" i="2" l="1"/>
  <c r="K136" i="2" l="1"/>
  <c r="J135" i="4" l="1"/>
  <c r="J136" i="4" l="1"/>
  <c r="K137" i="2"/>
  <c r="J137" i="4" l="1"/>
  <c r="K138" i="2"/>
  <c r="J138" i="4" l="1"/>
  <c r="K139" i="2"/>
  <c r="J139" i="4" l="1"/>
  <c r="K140" i="2" l="1"/>
  <c r="K141" i="2" l="1"/>
  <c r="J140" i="4"/>
  <c r="J141" i="4" l="1"/>
  <c r="K142" i="2" l="1"/>
  <c r="K143" i="2" l="1"/>
  <c r="J142" i="4"/>
  <c r="J143" i="4" l="1"/>
  <c r="K144" i="2" l="1"/>
  <c r="J144" i="4" l="1"/>
  <c r="K145" i="2" l="1"/>
  <c r="K146" i="2" l="1"/>
  <c r="J145" i="4"/>
  <c r="K147" i="2" l="1"/>
  <c r="J146" i="4"/>
  <c r="K148" i="2" l="1"/>
  <c r="J147" i="4"/>
  <c r="J148" i="4" l="1"/>
  <c r="K149" i="2"/>
  <c r="J149" i="4" l="1"/>
  <c r="K150" i="2"/>
  <c r="J150" i="4" l="1"/>
  <c r="K151" i="2"/>
  <c r="J151" i="4" l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7" i="1"/>
  <c r="L17" i="1" s="1"/>
  <c r="K16" i="1"/>
  <c r="L16" i="1" s="1"/>
  <c r="K15" i="1"/>
  <c r="L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5" i="1"/>
  <c r="J152" i="4" l="1"/>
  <c r="B10" i="7"/>
  <c r="I9" i="3"/>
  <c r="J9" i="5"/>
  <c r="N10" i="3" l="1"/>
  <c r="J16" i="3"/>
  <c r="K16" i="3" l="1"/>
  <c r="M16" i="3" s="1"/>
  <c r="J17" i="3" l="1"/>
  <c r="K17" i="3" l="1"/>
  <c r="M17" i="3" s="1"/>
  <c r="J18" i="3" l="1"/>
  <c r="K18" i="3" l="1"/>
  <c r="J19" i="3" l="1"/>
  <c r="M18" i="3"/>
  <c r="K19" i="3" l="1"/>
  <c r="J20" i="3" l="1"/>
  <c r="M19" i="3"/>
  <c r="K20" i="3" l="1"/>
  <c r="J21" i="3" l="1"/>
  <c r="M20" i="3"/>
  <c r="K21" i="3" l="1"/>
  <c r="J22" i="3" l="1"/>
  <c r="M21" i="3"/>
  <c r="K22" i="3" l="1"/>
  <c r="J23" i="3" l="1"/>
  <c r="M22" i="3"/>
  <c r="K23" i="3" l="1"/>
  <c r="J24" i="3" l="1"/>
  <c r="M23" i="3"/>
  <c r="K24" i="3" l="1"/>
  <c r="J25" i="3" l="1"/>
  <c r="M24" i="3"/>
  <c r="K25" i="3" l="1"/>
  <c r="M25" i="3" s="1"/>
  <c r="J26" i="3" l="1"/>
  <c r="K26" i="3" l="1"/>
  <c r="J27" i="3" l="1"/>
  <c r="M26" i="3"/>
  <c r="K27" i="3" l="1"/>
  <c r="M27" i="3" s="1"/>
  <c r="J28" i="3" l="1"/>
  <c r="K28" i="3" l="1"/>
  <c r="J29" i="3" l="1"/>
  <c r="M28" i="3"/>
  <c r="K29" i="3" l="1"/>
  <c r="M29" i="3" s="1"/>
  <c r="J30" i="3" l="1"/>
  <c r="K30" i="3" l="1"/>
  <c r="M30" i="3" s="1"/>
  <c r="J31" i="3" l="1"/>
  <c r="K31" i="3" l="1"/>
  <c r="J32" i="3" l="1"/>
  <c r="M31" i="3"/>
  <c r="K32" i="3" l="1"/>
  <c r="M32" i="3" s="1"/>
  <c r="J33" i="3" l="1"/>
  <c r="K33" i="3" l="1"/>
  <c r="J34" i="3" l="1"/>
  <c r="M33" i="3"/>
  <c r="K34" i="3" l="1"/>
  <c r="J35" i="3" l="1"/>
  <c r="M34" i="3"/>
  <c r="K35" i="3" l="1"/>
  <c r="J36" i="3" l="1"/>
  <c r="K36" i="3" s="1"/>
  <c r="M35" i="3"/>
  <c r="M36" i="3" l="1"/>
  <c r="J37" i="3"/>
  <c r="K37" i="3" s="1"/>
  <c r="M37" i="3" s="1"/>
  <c r="J38" i="3" l="1"/>
  <c r="K38" i="3" l="1"/>
  <c r="J39" i="3" l="1"/>
  <c r="M38" i="3"/>
  <c r="K39" i="3" l="1"/>
  <c r="J40" i="3" l="1"/>
  <c r="M39" i="3"/>
  <c r="K40" i="3" l="1"/>
  <c r="J41" i="3" l="1"/>
  <c r="M40" i="3"/>
  <c r="K41" i="3" l="1"/>
  <c r="J42" i="3" l="1"/>
  <c r="M41" i="3"/>
  <c r="K42" i="3" l="1"/>
  <c r="M42" i="3" s="1"/>
  <c r="J43" i="3" l="1"/>
  <c r="K43" i="3" l="1"/>
  <c r="J44" i="3" l="1"/>
  <c r="M43" i="3"/>
  <c r="K44" i="3" l="1"/>
  <c r="M44" i="3" s="1"/>
  <c r="J45" i="3" l="1"/>
  <c r="K45" i="3" l="1"/>
  <c r="J46" i="3" l="1"/>
  <c r="M45" i="3"/>
  <c r="K46" i="3" l="1"/>
  <c r="J47" i="3" l="1"/>
  <c r="K47" i="3" s="1"/>
  <c r="M46" i="3"/>
  <c r="M47" i="3" l="1"/>
  <c r="J48" i="3"/>
  <c r="K48" i="3" l="1"/>
  <c r="J49" i="3" l="1"/>
  <c r="M48" i="3"/>
  <c r="K49" i="3" l="1"/>
  <c r="J50" i="3" l="1"/>
  <c r="M49" i="3"/>
  <c r="K50" i="3" l="1"/>
  <c r="J51" i="3" l="1"/>
  <c r="M50" i="3"/>
  <c r="K51" i="3" l="1"/>
  <c r="J52" i="3" l="1"/>
  <c r="M51" i="3"/>
  <c r="K52" i="3" l="1"/>
  <c r="J53" i="3" l="1"/>
  <c r="M52" i="3"/>
  <c r="K53" i="3" l="1"/>
  <c r="J54" i="3" l="1"/>
  <c r="M53" i="3"/>
  <c r="K54" i="3" l="1"/>
  <c r="J55" i="3" l="1"/>
  <c r="M54" i="3"/>
  <c r="M55" i="3" l="1"/>
  <c r="K55" i="3"/>
  <c r="J56" i="3" l="1"/>
  <c r="K56" i="3" s="1"/>
  <c r="M56" i="3" l="1"/>
  <c r="J57" i="3"/>
  <c r="K57" i="3" l="1"/>
  <c r="J58" i="3" l="1"/>
  <c r="M57" i="3"/>
  <c r="K58" i="3" l="1"/>
  <c r="J59" i="3" l="1"/>
  <c r="M58" i="3"/>
  <c r="K59" i="3" l="1"/>
  <c r="J60" i="3" l="1"/>
  <c r="M59" i="3"/>
  <c r="K60" i="3" l="1"/>
  <c r="J61" i="3" l="1"/>
  <c r="M60" i="3"/>
  <c r="K61" i="3" l="1"/>
  <c r="J62" i="3" l="1"/>
  <c r="M61" i="3"/>
  <c r="K62" i="3" l="1"/>
  <c r="J63" i="3" l="1"/>
  <c r="M62" i="3"/>
  <c r="K63" i="3" l="1"/>
  <c r="J64" i="3" l="1"/>
  <c r="M63" i="3"/>
  <c r="K64" i="3" l="1"/>
  <c r="J65" i="3" l="1"/>
  <c r="M64" i="3"/>
  <c r="K65" i="3" l="1"/>
  <c r="J66" i="3" l="1"/>
  <c r="M65" i="3"/>
  <c r="K66" i="3" l="1"/>
  <c r="J67" i="3" l="1"/>
  <c r="M66" i="3"/>
  <c r="K67" i="3" l="1"/>
  <c r="J68" i="3" l="1"/>
  <c r="M67" i="3"/>
  <c r="K68" i="3" l="1"/>
  <c r="J69" i="3" l="1"/>
  <c r="M68" i="3"/>
  <c r="K69" i="3" l="1"/>
  <c r="J70" i="3" l="1"/>
  <c r="M69" i="3"/>
  <c r="K70" i="3" l="1"/>
  <c r="J71" i="3" l="1"/>
  <c r="M70" i="3"/>
  <c r="K71" i="3" l="1"/>
  <c r="J72" i="3" l="1"/>
  <c r="M71" i="3"/>
  <c r="K72" i="3" l="1"/>
  <c r="J73" i="3" l="1"/>
  <c r="M72" i="3"/>
  <c r="K73" i="3" l="1"/>
  <c r="J74" i="3" l="1"/>
  <c r="M73" i="3"/>
  <c r="K74" i="3" l="1"/>
  <c r="M74" i="3" s="1"/>
  <c r="J75" i="3" l="1"/>
  <c r="K75" i="3" l="1"/>
  <c r="J76" i="3" l="1"/>
  <c r="M75" i="3"/>
  <c r="K76" i="3" l="1"/>
  <c r="J77" i="3" l="1"/>
  <c r="M76" i="3"/>
  <c r="K77" i="3" l="1"/>
  <c r="M77" i="3" s="1"/>
  <c r="J78" i="3" l="1"/>
  <c r="K78" i="3" l="1"/>
  <c r="J79" i="3" l="1"/>
  <c r="M78" i="3"/>
  <c r="K79" i="3" l="1"/>
  <c r="J80" i="3" l="1"/>
  <c r="M79" i="3"/>
  <c r="K80" i="3" l="1"/>
  <c r="J81" i="3" l="1"/>
  <c r="M80" i="3"/>
  <c r="K81" i="3" l="1"/>
  <c r="J82" i="3" l="1"/>
  <c r="M81" i="3"/>
  <c r="K82" i="3" l="1"/>
  <c r="J83" i="3" l="1"/>
  <c r="M82" i="3"/>
  <c r="K83" i="3" l="1"/>
  <c r="J84" i="3" l="1"/>
  <c r="M83" i="3"/>
  <c r="K84" i="3" l="1"/>
  <c r="J85" i="3" l="1"/>
  <c r="M84" i="3"/>
  <c r="K85" i="3" l="1"/>
  <c r="J86" i="3" l="1"/>
  <c r="M85" i="3"/>
  <c r="K86" i="3" l="1"/>
  <c r="J87" i="3" l="1"/>
  <c r="M86" i="3"/>
  <c r="K87" i="3" l="1"/>
  <c r="J88" i="3" l="1"/>
  <c r="M87" i="3"/>
  <c r="K88" i="3" l="1"/>
  <c r="M88" i="3" s="1"/>
  <c r="J89" i="3" l="1"/>
  <c r="K89" i="3" l="1"/>
  <c r="J90" i="3" l="1"/>
  <c r="M89" i="3"/>
  <c r="K90" i="3" l="1"/>
  <c r="J91" i="3" l="1"/>
  <c r="M90" i="3"/>
  <c r="K91" i="3" l="1"/>
  <c r="M91" i="3" s="1"/>
  <c r="J92" i="3" l="1"/>
  <c r="K92" i="3" s="1"/>
  <c r="J93" i="3" l="1"/>
  <c r="K93" i="3" s="1"/>
  <c r="M92" i="3"/>
  <c r="M93" i="3" l="1"/>
  <c r="J94" i="3"/>
  <c r="K94" i="3" l="1"/>
  <c r="J95" i="3" l="1"/>
  <c r="M94" i="3"/>
  <c r="K95" i="3" l="1"/>
  <c r="J96" i="3" l="1"/>
  <c r="M95" i="3"/>
  <c r="K96" i="3" l="1"/>
  <c r="J97" i="3" l="1"/>
  <c r="M96" i="3"/>
  <c r="K97" i="3" l="1"/>
  <c r="J98" i="3" l="1"/>
  <c r="M97" i="3"/>
  <c r="K98" i="3" l="1"/>
  <c r="J99" i="3" l="1"/>
  <c r="M98" i="3"/>
  <c r="K99" i="3" l="1"/>
  <c r="J100" i="3" l="1"/>
  <c r="M99" i="3"/>
  <c r="K100" i="3" l="1"/>
  <c r="J101" i="3" l="1"/>
  <c r="M100" i="3"/>
  <c r="K101" i="3" l="1"/>
  <c r="J102" i="3" l="1"/>
  <c r="M101" i="3"/>
  <c r="K102" i="3" l="1"/>
  <c r="J103" i="3" l="1"/>
  <c r="M102" i="3"/>
  <c r="K103" i="3" l="1"/>
  <c r="J104" i="3" l="1"/>
  <c r="M103" i="3"/>
  <c r="K104" i="3" l="1"/>
  <c r="J105" i="3" l="1"/>
  <c r="M104" i="3"/>
  <c r="K105" i="3" l="1"/>
  <c r="J106" i="3" l="1"/>
  <c r="M105" i="3"/>
  <c r="K106" i="3" l="1"/>
  <c r="J107" i="3" l="1"/>
  <c r="M106" i="3"/>
  <c r="K107" i="3" l="1"/>
  <c r="J108" i="3" l="1"/>
  <c r="M107" i="3"/>
  <c r="K108" i="3" l="1"/>
  <c r="J109" i="3" l="1"/>
  <c r="M108" i="3"/>
  <c r="K109" i="3" l="1"/>
  <c r="J110" i="3" l="1"/>
  <c r="M109" i="3"/>
  <c r="K110" i="3" l="1"/>
  <c r="J111" i="3" l="1"/>
  <c r="M110" i="3"/>
  <c r="K111" i="3" l="1"/>
  <c r="J112" i="3" l="1"/>
  <c r="M111" i="3"/>
  <c r="K112" i="3" l="1"/>
  <c r="M112" i="3" s="1"/>
  <c r="J113" i="3" l="1"/>
  <c r="K113" i="3" l="1"/>
  <c r="M113" i="3" s="1"/>
  <c r="J114" i="3" l="1"/>
  <c r="K114" i="3" l="1"/>
  <c r="M114" i="3" s="1"/>
  <c r="J115" i="3" l="1"/>
  <c r="K115" i="3" l="1"/>
  <c r="M115" i="3" s="1"/>
  <c r="J116" i="3" l="1"/>
  <c r="K116" i="3" s="1"/>
  <c r="M116" i="3" l="1"/>
  <c r="J117" i="3"/>
  <c r="K117" i="3" l="1"/>
  <c r="M117" i="3" s="1"/>
  <c r="J118" i="3" l="1"/>
  <c r="K118" i="3" l="1"/>
  <c r="J119" i="3" l="1"/>
  <c r="M118" i="3"/>
  <c r="K119" i="3" l="1"/>
  <c r="M119" i="3" s="1"/>
  <c r="J120" i="3" l="1"/>
  <c r="K120" i="3" l="1"/>
  <c r="J121" i="3" l="1"/>
  <c r="M120" i="3"/>
  <c r="K121" i="3" l="1"/>
  <c r="J122" i="3" l="1"/>
  <c r="M121" i="3"/>
  <c r="K122" i="3" l="1"/>
  <c r="J123" i="3" l="1"/>
  <c r="M122" i="3"/>
  <c r="K123" i="3" l="1"/>
  <c r="J124" i="3" l="1"/>
  <c r="M123" i="3"/>
  <c r="K124" i="3" l="1"/>
  <c r="J125" i="3" l="1"/>
  <c r="M124" i="3"/>
  <c r="K125" i="3" l="1"/>
  <c r="J126" i="3" l="1"/>
  <c r="M125" i="3"/>
  <c r="K126" i="3" l="1"/>
  <c r="J127" i="3" l="1"/>
  <c r="M126" i="3"/>
  <c r="K127" i="3" l="1"/>
  <c r="J128" i="3" l="1"/>
  <c r="M127" i="3"/>
  <c r="K128" i="3" l="1"/>
  <c r="J129" i="3" l="1"/>
  <c r="M128" i="3"/>
  <c r="K129" i="3" l="1"/>
  <c r="J130" i="3" l="1"/>
  <c r="M129" i="3"/>
  <c r="K130" i="3" l="1"/>
  <c r="J131" i="3" l="1"/>
  <c r="M130" i="3"/>
  <c r="K131" i="3" l="1"/>
  <c r="J132" i="3" l="1"/>
  <c r="M131" i="3"/>
  <c r="K132" i="3" l="1"/>
  <c r="J133" i="3" l="1"/>
  <c r="M132" i="3"/>
  <c r="K133" i="3" l="1"/>
  <c r="J134" i="3" l="1"/>
  <c r="M133" i="3"/>
  <c r="K134" i="3" l="1"/>
  <c r="J135" i="3" l="1"/>
  <c r="M134" i="3"/>
  <c r="K135" i="3" l="1"/>
  <c r="J136" i="3" l="1"/>
  <c r="M135" i="3"/>
  <c r="K136" i="3" l="1"/>
  <c r="J137" i="3" l="1"/>
  <c r="K137" i="3"/>
  <c r="M136" i="3"/>
  <c r="M137" i="3" l="1"/>
  <c r="J138" i="3"/>
  <c r="K138" i="3" l="1"/>
  <c r="J139" i="3" l="1"/>
  <c r="M138" i="3"/>
  <c r="K139" i="3" l="1"/>
  <c r="J140" i="3" l="1"/>
  <c r="K140" i="3" s="1"/>
  <c r="M139" i="3"/>
  <c r="M140" i="3" l="1"/>
  <c r="J141" i="3"/>
  <c r="K141" i="3" l="1"/>
  <c r="J142" i="3" l="1"/>
  <c r="M141" i="3"/>
  <c r="K142" i="3" l="1"/>
  <c r="J143" i="3" l="1"/>
  <c r="M142" i="3"/>
  <c r="K143" i="3" l="1"/>
  <c r="J144" i="3" l="1"/>
  <c r="M143" i="3"/>
  <c r="K144" i="3" l="1"/>
  <c r="J145" i="3" l="1"/>
  <c r="M144" i="3"/>
  <c r="K145" i="3" l="1"/>
  <c r="J146" i="3" l="1"/>
  <c r="M145" i="3"/>
  <c r="K146" i="3" l="1"/>
  <c r="J147" i="3" l="1"/>
  <c r="M146" i="3"/>
  <c r="K147" i="3" l="1"/>
  <c r="J148" i="3" l="1"/>
  <c r="M147" i="3"/>
  <c r="K148" i="3" l="1"/>
  <c r="J149" i="3" l="1"/>
  <c r="M148" i="3"/>
  <c r="K149" i="3" l="1"/>
  <c r="J150" i="3" l="1"/>
  <c r="M149" i="3"/>
  <c r="K150" i="3" l="1"/>
  <c r="J151" i="3" l="1"/>
  <c r="K151" i="3"/>
  <c r="M150" i="3"/>
  <c r="M151" i="3" l="1"/>
  <c r="J152" i="3"/>
  <c r="K152" i="3" l="1"/>
  <c r="H153" i="3" l="1"/>
  <c r="K153" i="3" s="1"/>
  <c r="G153" i="3"/>
  <c r="M153" i="3" s="1"/>
  <c r="M152" i="3"/>
</calcChain>
</file>

<file path=xl/sharedStrings.xml><?xml version="1.0" encoding="utf-8"?>
<sst xmlns="http://schemas.openxmlformats.org/spreadsheetml/2006/main" count="251" uniqueCount="40">
  <si>
    <t>ANEXO I</t>
  </si>
  <si>
    <t>CARACTERISTICAS DE UN BONO DE UF 500</t>
  </si>
  <si>
    <t>Monto (UF)</t>
  </si>
  <si>
    <t>Interés anual</t>
  </si>
  <si>
    <t>Interés trimestral</t>
  </si>
  <si>
    <t>Plazo (trimestres)</t>
  </si>
  <si>
    <t>Periodo de Gracias (trimestres)</t>
  </si>
  <si>
    <t>Intereses y Amoritización</t>
  </si>
  <si>
    <t>trimestrales</t>
  </si>
  <si>
    <t>N° Cupones</t>
  </si>
  <si>
    <t>Período</t>
  </si>
  <si>
    <t>Número de cuota de interés</t>
  </si>
  <si>
    <t>Número de cuota de amortización</t>
  </si>
  <si>
    <t>Monto Interés</t>
  </si>
  <si>
    <t>Amortización</t>
  </si>
  <si>
    <t>Total cupón</t>
  </si>
  <si>
    <t>Capitalización de intereses</t>
  </si>
  <si>
    <t>Saldo Insoluto Final</t>
  </si>
  <si>
    <t>Fecha pago Bono</t>
  </si>
  <si>
    <t>CARACTERISTICAS DE UN BONO DE UF 100</t>
  </si>
  <si>
    <t>TABLA DE DESARROLLO SERIE BSECS-15A1 PREFERENTE</t>
  </si>
  <si>
    <t>TABLA DE DESARROLLO SERIE BSECS-15B1 SUBORDINADA</t>
  </si>
  <si>
    <t>TABLA DE DESARROLLO SERIE BSECS-15C1 SUBORDINADA</t>
  </si>
  <si>
    <t>TABLA DE DESARROLLO SERIE BSECS-15D1 SUBORDINADA</t>
  </si>
  <si>
    <t>TABLA DE DESARROLLO SERIE BSECS-15E1 SUBORDINADA</t>
  </si>
  <si>
    <t>TABLA DE DESARROLLO SERIE BSECS-15F3 SUBORDINADA</t>
  </si>
  <si>
    <t>AAA</t>
  </si>
  <si>
    <t>AA</t>
  </si>
  <si>
    <t>A</t>
  </si>
  <si>
    <t>BBB</t>
  </si>
  <si>
    <t>BB</t>
  </si>
  <si>
    <t>C</t>
  </si>
  <si>
    <t>Monto</t>
  </si>
  <si>
    <t>Total</t>
  </si>
  <si>
    <t>bono</t>
  </si>
  <si>
    <t xml:space="preserve">Saldo Insoluto </t>
  </si>
  <si>
    <t>A. ACUM</t>
  </si>
  <si>
    <t>MESES</t>
  </si>
  <si>
    <t>BSECS-15A</t>
  </si>
  <si>
    <t>cartera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</si>
</sst>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;[Red]&quot;$&quot;\-#,##0.00"/>
    <numFmt numFmtId="43" formatCode="_ * #,##0.00_ ;_ * \-#,##0.00_ ;_ * &quot;-&quot;??_ ;_ @_ "/>
    <numFmt numFmtId="164" formatCode="0.0%"/>
    <numFmt numFmtId="165" formatCode="0.0000%"/>
    <numFmt numFmtId="166" formatCode="#,##0_);[Red]\(#,##0\);&quot;-   &quot;"/>
    <numFmt numFmtId="167" formatCode="#,##0.0000_ ;[Red]\-#,##0.0000\ "/>
    <numFmt numFmtId="168" formatCode="#,##0.0000_ ;\-#,##0.0000\ "/>
    <numFmt numFmtId="169" formatCode="#,##0.0000"/>
    <numFmt numFmtId="170" formatCode="#,##0.00000"/>
    <numFmt numFmtId="171" formatCode="0.000000"/>
    <numFmt numFmtId="172" formatCode="_(* #,##0_);_(* \(#,##0\);_(* &quot;-&quot;??_);_(@_)"/>
    <numFmt numFmtId="173" formatCode="_(* #,##0.0000_);_(* \(#,##0.0000\);_(* &quot;-&quot;??_);_(@_)"/>
    <numFmt numFmtId="174" formatCode="dd\-mm\-yyyy"/>
    <numFmt numFmtId="175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1" applyNumberFormat="1" applyFont="1" applyFill="1" applyBorder="1" applyAlignment="1"/>
    <xf numFmtId="3" fontId="3" fillId="2" borderId="0" xfId="1" applyNumberFormat="1" applyFont="1" applyFill="1" applyBorder="1" applyAlignment="1"/>
    <xf numFmtId="0" fontId="3" fillId="2" borderId="4" xfId="0" applyFont="1" applyFill="1" applyBorder="1"/>
    <xf numFmtId="164" fontId="3" fillId="2" borderId="0" xfId="0" applyNumberFormat="1" applyFont="1" applyFill="1"/>
    <xf numFmtId="165" fontId="3" fillId="2" borderId="5" xfId="0" applyNumberFormat="1" applyFont="1" applyFill="1" applyBorder="1"/>
    <xf numFmtId="165" fontId="3" fillId="2" borderId="0" xfId="0" applyNumberFormat="1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2" fontId="3" fillId="2" borderId="0" xfId="0" applyNumberFormat="1" applyFont="1" applyFill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3" borderId="0" xfId="0" applyFont="1" applyFill="1"/>
    <xf numFmtId="166" fontId="3" fillId="3" borderId="0" xfId="0" applyNumberFormat="1" applyFont="1" applyFill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8" fontId="3" fillId="3" borderId="2" xfId="0" applyNumberFormat="1" applyFont="1" applyFill="1" applyBorder="1" applyAlignment="1">
      <alignment horizontal="center"/>
    </xf>
    <xf numFmtId="169" fontId="3" fillId="3" borderId="2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167" fontId="3" fillId="3" borderId="0" xfId="0" applyNumberFormat="1" applyFont="1" applyFill="1" applyAlignment="1">
      <alignment horizontal="center"/>
    </xf>
    <xf numFmtId="169" fontId="3" fillId="3" borderId="0" xfId="0" applyNumberFormat="1" applyFont="1" applyFill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7" fontId="3" fillId="3" borderId="7" xfId="0" applyNumberFormat="1" applyFont="1" applyFill="1" applyBorder="1" applyAlignment="1">
      <alignment horizontal="center"/>
    </xf>
    <xf numFmtId="169" fontId="3" fillId="3" borderId="7" xfId="0" applyNumberFormat="1" applyFont="1" applyFill="1" applyBorder="1" applyAlignment="1">
      <alignment horizontal="center"/>
    </xf>
    <xf numFmtId="14" fontId="3" fillId="3" borderId="8" xfId="0" applyNumberFormat="1" applyFont="1" applyFill="1" applyBorder="1" applyAlignment="1">
      <alignment horizontal="center"/>
    </xf>
    <xf numFmtId="10" fontId="3" fillId="2" borderId="5" xfId="0" applyNumberFormat="1" applyFont="1" applyFill="1" applyBorder="1"/>
    <xf numFmtId="8" fontId="3" fillId="2" borderId="0" xfId="0" applyNumberFormat="1" applyFont="1" applyFill="1"/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68" fontId="3" fillId="3" borderId="0" xfId="0" applyNumberFormat="1" applyFont="1" applyFill="1" applyAlignment="1">
      <alignment horizontal="center"/>
    </xf>
    <xf numFmtId="168" fontId="3" fillId="3" borderId="7" xfId="0" applyNumberFormat="1" applyFont="1" applyFill="1" applyBorder="1" applyAlignment="1">
      <alignment horizontal="center"/>
    </xf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167" fontId="0" fillId="0" borderId="0" xfId="0" applyNumberFormat="1"/>
    <xf numFmtId="169" fontId="0" fillId="0" borderId="0" xfId="0" applyNumberFormat="1"/>
    <xf numFmtId="170" fontId="0" fillId="0" borderId="0" xfId="0" applyNumberFormat="1"/>
    <xf numFmtId="165" fontId="0" fillId="0" borderId="0" xfId="2" applyNumberFormat="1" applyFont="1"/>
    <xf numFmtId="171" fontId="0" fillId="0" borderId="0" xfId="0" applyNumberFormat="1"/>
    <xf numFmtId="8" fontId="0" fillId="0" borderId="0" xfId="0" applyNumberFormat="1"/>
    <xf numFmtId="0" fontId="3" fillId="0" borderId="0" xfId="0" applyFont="1" applyAlignment="1">
      <alignment horizontal="center" vertical="center" wrapText="1"/>
    </xf>
    <xf numFmtId="172" fontId="3" fillId="0" borderId="0" xfId="1" applyNumberFormat="1" applyFont="1" applyBorder="1"/>
    <xf numFmtId="173" fontId="0" fillId="0" borderId="0" xfId="0" applyNumberFormat="1"/>
    <xf numFmtId="174" fontId="0" fillId="0" borderId="0" xfId="0" applyNumberFormat="1"/>
    <xf numFmtId="175" fontId="0" fillId="0" borderId="0" xfId="0" applyNumberFormat="1"/>
    <xf numFmtId="9" fontId="0" fillId="0" borderId="0" xfId="2" applyFont="1"/>
    <xf numFmtId="0" fontId="2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5"/>
  <sheetViews>
    <sheetView topLeftCell="A8" workbookViewId="0">
      <selection activeCell="F29" sqref="F29"/>
    </sheetView>
  </sheetViews>
  <sheetFormatPr baseColWidth="10" defaultRowHeight="15" x14ac:dyDescent="0.25"/>
  <sheetData>
    <row r="1" spans="1:24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</row>
    <row r="3" spans="1:24" x14ac:dyDescent="0.25">
      <c r="A3" s="62" t="s">
        <v>20</v>
      </c>
      <c r="B3" s="62"/>
      <c r="C3" s="62"/>
      <c r="D3" s="62"/>
      <c r="E3" s="62"/>
      <c r="F3" s="62"/>
      <c r="G3" s="62"/>
      <c r="H3" s="62"/>
      <c r="I3" s="62"/>
    </row>
    <row r="4" spans="1:24" x14ac:dyDescent="0.25">
      <c r="A4" s="62" t="s">
        <v>1</v>
      </c>
      <c r="B4" s="62"/>
      <c r="C4" s="62"/>
      <c r="D4" s="62"/>
      <c r="E4" s="62"/>
      <c r="F4" s="62"/>
      <c r="G4" s="62"/>
      <c r="H4" s="62"/>
      <c r="I4" s="62"/>
    </row>
    <row r="5" spans="1:24" x14ac:dyDescent="0.25">
      <c r="A5" s="2"/>
      <c r="B5" s="2"/>
      <c r="C5" s="2"/>
      <c r="D5" s="2"/>
      <c r="E5" s="2"/>
      <c r="F5" s="2"/>
      <c r="G5" s="2"/>
      <c r="H5" s="3"/>
      <c r="I5" s="3"/>
    </row>
    <row r="6" spans="1:24" x14ac:dyDescent="0.25">
      <c r="A6" s="3"/>
      <c r="B6" s="3"/>
      <c r="C6" s="4" t="s">
        <v>2</v>
      </c>
      <c r="D6" s="5"/>
      <c r="E6" s="5"/>
      <c r="F6" s="6">
        <v>500</v>
      </c>
      <c r="G6" s="7"/>
      <c r="H6" s="3"/>
      <c r="I6" s="3"/>
    </row>
    <row r="7" spans="1:24" x14ac:dyDescent="0.25">
      <c r="A7" s="3"/>
      <c r="B7" s="3"/>
      <c r="C7" s="8" t="s">
        <v>3</v>
      </c>
      <c r="D7" s="3"/>
      <c r="E7" s="3"/>
      <c r="F7" s="40">
        <v>2.2499999999999999E-2</v>
      </c>
      <c r="G7" s="9"/>
      <c r="H7" s="3"/>
      <c r="I7" s="3"/>
    </row>
    <row r="8" spans="1:24" x14ac:dyDescent="0.25">
      <c r="A8" s="3"/>
      <c r="B8" s="3"/>
      <c r="C8" s="8" t="s">
        <v>4</v>
      </c>
      <c r="D8" s="3"/>
      <c r="E8" s="3"/>
      <c r="F8" s="10">
        <f>TRUNC((1+F7)^(3/12)-1,6)</f>
        <v>5.5779999999999996E-3</v>
      </c>
      <c r="H8" s="12"/>
      <c r="I8" s="12"/>
      <c r="J8" s="11">
        <f>NPV(F8,F15:F132)</f>
        <v>499.99597719102286</v>
      </c>
    </row>
    <row r="9" spans="1:24" x14ac:dyDescent="0.25">
      <c r="A9" s="3"/>
      <c r="B9" s="3"/>
      <c r="C9" s="8" t="s">
        <v>5</v>
      </c>
      <c r="D9" s="3"/>
      <c r="E9" s="3"/>
      <c r="F9" s="13">
        <v>118</v>
      </c>
      <c r="G9" s="3"/>
      <c r="H9" s="3"/>
      <c r="I9" s="3"/>
    </row>
    <row r="10" spans="1:24" x14ac:dyDescent="0.25">
      <c r="A10" s="3"/>
      <c r="B10" s="3"/>
      <c r="C10" s="8" t="s">
        <v>6</v>
      </c>
      <c r="D10" s="3"/>
      <c r="E10" s="3"/>
      <c r="F10" s="13">
        <v>0</v>
      </c>
      <c r="G10" s="3"/>
      <c r="H10" s="3"/>
      <c r="I10" s="3"/>
    </row>
    <row r="11" spans="1:24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15"/>
    </row>
    <row r="12" spans="1:24" x14ac:dyDescent="0.25">
      <c r="A12" s="3"/>
      <c r="B12" s="3"/>
      <c r="C12" s="16" t="s">
        <v>9</v>
      </c>
      <c r="D12" s="17"/>
      <c r="E12" s="17"/>
      <c r="F12" s="18">
        <v>118</v>
      </c>
      <c r="G12" s="3"/>
      <c r="H12" s="3"/>
      <c r="I12" s="3"/>
    </row>
    <row r="13" spans="1:24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24" ht="38.25" x14ac:dyDescent="0.25">
      <c r="A14" s="21" t="s">
        <v>10</v>
      </c>
      <c r="B14" s="22" t="s">
        <v>11</v>
      </c>
      <c r="C14" s="22" t="s">
        <v>12</v>
      </c>
      <c r="D14" s="22" t="s">
        <v>13</v>
      </c>
      <c r="E14" s="22" t="s">
        <v>14</v>
      </c>
      <c r="F14" s="22" t="s">
        <v>15</v>
      </c>
      <c r="G14" s="22" t="s">
        <v>16</v>
      </c>
      <c r="H14" s="22" t="s">
        <v>17</v>
      </c>
      <c r="I14" s="23" t="s">
        <v>18</v>
      </c>
      <c r="P14" s="56" t="s">
        <v>34</v>
      </c>
      <c r="Q14" s="56" t="s">
        <v>10</v>
      </c>
      <c r="R14" s="56" t="s">
        <v>35</v>
      </c>
      <c r="S14" s="56" t="s">
        <v>13</v>
      </c>
      <c r="T14" s="56" t="s">
        <v>14</v>
      </c>
      <c r="U14" s="56" t="s">
        <v>15</v>
      </c>
      <c r="V14" s="56" t="s">
        <v>36</v>
      </c>
      <c r="W14" s="56" t="s">
        <v>18</v>
      </c>
      <c r="X14" s="56" t="s">
        <v>37</v>
      </c>
    </row>
    <row r="15" spans="1:24" x14ac:dyDescent="0.25">
      <c r="A15" s="24">
        <v>1</v>
      </c>
      <c r="B15" s="25">
        <v>1</v>
      </c>
      <c r="C15" s="25">
        <v>0</v>
      </c>
      <c r="D15" s="26">
        <v>2.7890000000000001</v>
      </c>
      <c r="E15" s="27">
        <v>0</v>
      </c>
      <c r="F15" s="26">
        <f>D15+E15</f>
        <v>2.7890000000000001</v>
      </c>
      <c r="G15" s="26"/>
      <c r="H15" s="28">
        <v>500</v>
      </c>
      <c r="I15" s="29">
        <v>44197</v>
      </c>
      <c r="J15" s="50">
        <f>D15+E15-F15</f>
        <v>0</v>
      </c>
      <c r="K15" s="54">
        <f>TRUNC(J8*H15,4)</f>
        <v>249997.98850000001</v>
      </c>
      <c r="L15" s="50">
        <f>D15-K15</f>
        <v>-249995.19950000002</v>
      </c>
      <c r="M15" s="50">
        <f>D15+E15-F15</f>
        <v>0</v>
      </c>
      <c r="P15" s="57" t="s">
        <v>38</v>
      </c>
      <c r="Q15">
        <v>1</v>
      </c>
      <c r="R15">
        <f>F6</f>
        <v>500</v>
      </c>
      <c r="S15" s="58">
        <f>D15</f>
        <v>2.7890000000000001</v>
      </c>
      <c r="T15" s="58">
        <f>E15</f>
        <v>0</v>
      </c>
      <c r="U15" s="58">
        <f>F15</f>
        <v>2.7890000000000001</v>
      </c>
      <c r="V15" s="58">
        <f>-(R15-$R$15)</f>
        <v>0</v>
      </c>
      <c r="W15" s="59">
        <f>I15</f>
        <v>44197</v>
      </c>
      <c r="X15">
        <v>3</v>
      </c>
    </row>
    <row r="16" spans="1:24" x14ac:dyDescent="0.25">
      <c r="A16" s="30">
        <v>2</v>
      </c>
      <c r="B16" s="31">
        <v>2</v>
      </c>
      <c r="C16" s="31">
        <v>1</v>
      </c>
      <c r="D16" s="32">
        <v>2.7890000000000001</v>
      </c>
      <c r="E16" s="32">
        <v>4.5848000000000004</v>
      </c>
      <c r="F16" s="32">
        <f>D16+E16</f>
        <v>7.373800000000001</v>
      </c>
      <c r="G16" s="32"/>
      <c r="H16" s="33">
        <v>495.41520000000003</v>
      </c>
      <c r="I16" s="34">
        <v>44287</v>
      </c>
      <c r="J16" s="50">
        <f t="shared" ref="J16:J79" si="0">D16+E16-F16</f>
        <v>0</v>
      </c>
      <c r="K16" s="54">
        <f>TRUNC($F$8*H15,4)</f>
        <v>2.7890000000000001</v>
      </c>
      <c r="L16" s="50">
        <f t="shared" ref="L16:L79" si="1">D16-K16</f>
        <v>0</v>
      </c>
      <c r="M16" s="50">
        <f t="shared" ref="M16:M79" si="2">D16+E16-F16</f>
        <v>0</v>
      </c>
      <c r="P16" s="57" t="s">
        <v>38</v>
      </c>
      <c r="Q16">
        <v>2</v>
      </c>
      <c r="R16" s="60">
        <f>H16</f>
        <v>495.41520000000003</v>
      </c>
      <c r="S16" s="58">
        <f t="shared" ref="S16:S79" si="3">D16</f>
        <v>2.7890000000000001</v>
      </c>
      <c r="T16" s="58">
        <f t="shared" ref="T16:T79" si="4">E16</f>
        <v>4.5848000000000004</v>
      </c>
      <c r="U16" s="58">
        <f t="shared" ref="U16:U79" si="5">F16</f>
        <v>7.373800000000001</v>
      </c>
      <c r="V16" s="58">
        <f t="shared" ref="V16:V79" si="6">-(R16-$R$15)</f>
        <v>4.5847999999999729</v>
      </c>
      <c r="W16" s="59">
        <f t="shared" ref="W16:W79" si="7">I16</f>
        <v>44287</v>
      </c>
      <c r="X16">
        <v>3</v>
      </c>
    </row>
    <row r="17" spans="1:24" x14ac:dyDescent="0.25">
      <c r="A17" s="30">
        <v>3</v>
      </c>
      <c r="B17" s="31">
        <v>3</v>
      </c>
      <c r="C17" s="31">
        <v>2</v>
      </c>
      <c r="D17" s="32">
        <v>2.7633999999999999</v>
      </c>
      <c r="E17" s="32">
        <v>4.6104000000000003</v>
      </c>
      <c r="F17" s="32">
        <f t="shared" ref="F17:F80" si="8">D17+E17</f>
        <v>7.3738000000000001</v>
      </c>
      <c r="G17" s="32"/>
      <c r="H17" s="33">
        <v>490.8048</v>
      </c>
      <c r="I17" s="34">
        <v>44378</v>
      </c>
      <c r="J17" s="50">
        <f t="shared" si="0"/>
        <v>0</v>
      </c>
      <c r="K17" s="54">
        <f t="shared" ref="K17:K80" si="9">TRUNC($F$8*H16,4)</f>
        <v>2.7633999999999999</v>
      </c>
      <c r="L17" s="50">
        <f t="shared" si="1"/>
        <v>0</v>
      </c>
      <c r="M17" s="50">
        <f t="shared" si="2"/>
        <v>0</v>
      </c>
      <c r="P17" s="57" t="s">
        <v>38</v>
      </c>
      <c r="Q17">
        <v>3</v>
      </c>
      <c r="R17" s="60">
        <f t="shared" ref="R17:R80" si="10">H17</f>
        <v>490.8048</v>
      </c>
      <c r="S17" s="58">
        <f t="shared" si="3"/>
        <v>2.7633999999999999</v>
      </c>
      <c r="T17" s="58">
        <f t="shared" si="4"/>
        <v>4.6104000000000003</v>
      </c>
      <c r="U17" s="58">
        <f t="shared" si="5"/>
        <v>7.3738000000000001</v>
      </c>
      <c r="V17" s="58">
        <f t="shared" si="6"/>
        <v>9.1951999999999998</v>
      </c>
      <c r="W17" s="59">
        <f t="shared" si="7"/>
        <v>44378</v>
      </c>
      <c r="X17">
        <v>3</v>
      </c>
    </row>
    <row r="18" spans="1:24" x14ac:dyDescent="0.25">
      <c r="A18" s="30">
        <v>4</v>
      </c>
      <c r="B18" s="31">
        <v>4</v>
      </c>
      <c r="C18" s="31">
        <v>3</v>
      </c>
      <c r="D18" s="32">
        <v>2.7376999999999998</v>
      </c>
      <c r="E18" s="32">
        <v>4.6360999999999999</v>
      </c>
      <c r="F18" s="32">
        <f t="shared" si="8"/>
        <v>7.3737999999999992</v>
      </c>
      <c r="G18" s="32"/>
      <c r="H18" s="33">
        <v>486.1687</v>
      </c>
      <c r="I18" s="34">
        <v>44470</v>
      </c>
      <c r="J18" s="50">
        <f t="shared" si="0"/>
        <v>0</v>
      </c>
      <c r="K18" s="54">
        <f t="shared" si="9"/>
        <v>2.7376999999999998</v>
      </c>
      <c r="L18" s="50">
        <f t="shared" si="1"/>
        <v>0</v>
      </c>
      <c r="M18" s="50">
        <f t="shared" si="2"/>
        <v>0</v>
      </c>
      <c r="P18" s="57" t="s">
        <v>38</v>
      </c>
      <c r="Q18">
        <v>4</v>
      </c>
      <c r="R18" s="60">
        <f t="shared" si="10"/>
        <v>486.1687</v>
      </c>
      <c r="S18" s="58">
        <f t="shared" si="3"/>
        <v>2.7376999999999998</v>
      </c>
      <c r="T18" s="58">
        <f t="shared" si="4"/>
        <v>4.6360999999999999</v>
      </c>
      <c r="U18" s="58">
        <f t="shared" si="5"/>
        <v>7.3737999999999992</v>
      </c>
      <c r="V18" s="58">
        <f t="shared" si="6"/>
        <v>13.831299999999999</v>
      </c>
      <c r="W18" s="59">
        <f t="shared" si="7"/>
        <v>44470</v>
      </c>
      <c r="X18">
        <v>3</v>
      </c>
    </row>
    <row r="19" spans="1:24" x14ac:dyDescent="0.25">
      <c r="A19" s="30">
        <v>5</v>
      </c>
      <c r="B19" s="31">
        <v>5</v>
      </c>
      <c r="C19" s="31">
        <v>4</v>
      </c>
      <c r="D19" s="32">
        <v>2.7118000000000002</v>
      </c>
      <c r="E19" s="32">
        <v>4.6619999999999999</v>
      </c>
      <c r="F19" s="32">
        <f t="shared" si="8"/>
        <v>7.3738000000000001</v>
      </c>
      <c r="G19" s="32"/>
      <c r="H19" s="33">
        <v>481.50670000000002</v>
      </c>
      <c r="I19" s="34">
        <v>44562</v>
      </c>
      <c r="J19" s="50">
        <f t="shared" si="0"/>
        <v>0</v>
      </c>
      <c r="K19" s="54">
        <f t="shared" si="9"/>
        <v>2.7118000000000002</v>
      </c>
      <c r="L19" s="50">
        <f t="shared" si="1"/>
        <v>0</v>
      </c>
      <c r="M19" s="50">
        <f t="shared" si="2"/>
        <v>0</v>
      </c>
      <c r="P19" s="57" t="s">
        <v>38</v>
      </c>
      <c r="Q19">
        <v>5</v>
      </c>
      <c r="R19" s="60">
        <f t="shared" si="10"/>
        <v>481.50670000000002</v>
      </c>
      <c r="S19" s="58">
        <f t="shared" si="3"/>
        <v>2.7118000000000002</v>
      </c>
      <c r="T19" s="58">
        <f t="shared" si="4"/>
        <v>4.6619999999999999</v>
      </c>
      <c r="U19" s="58">
        <f t="shared" si="5"/>
        <v>7.3738000000000001</v>
      </c>
      <c r="V19" s="58">
        <f t="shared" si="6"/>
        <v>18.493299999999977</v>
      </c>
      <c r="W19" s="59">
        <f t="shared" si="7"/>
        <v>44562</v>
      </c>
      <c r="X19">
        <v>3</v>
      </c>
    </row>
    <row r="20" spans="1:24" x14ac:dyDescent="0.25">
      <c r="A20" s="30">
        <v>6</v>
      </c>
      <c r="B20" s="31">
        <v>6</v>
      </c>
      <c r="C20" s="31">
        <v>5</v>
      </c>
      <c r="D20" s="32">
        <v>2.6858</v>
      </c>
      <c r="E20" s="32">
        <v>4.6879999999999997</v>
      </c>
      <c r="F20" s="32">
        <f t="shared" si="8"/>
        <v>7.3737999999999992</v>
      </c>
      <c r="G20" s="32"/>
      <c r="H20" s="33">
        <v>476.81870000000004</v>
      </c>
      <c r="I20" s="34">
        <v>44652</v>
      </c>
      <c r="J20" s="50">
        <f t="shared" si="0"/>
        <v>0</v>
      </c>
      <c r="K20" s="54">
        <f t="shared" si="9"/>
        <v>2.6858</v>
      </c>
      <c r="L20" s="50">
        <f t="shared" si="1"/>
        <v>0</v>
      </c>
      <c r="M20" s="50">
        <f t="shared" si="2"/>
        <v>0</v>
      </c>
      <c r="P20" s="57" t="s">
        <v>38</v>
      </c>
      <c r="Q20">
        <v>6</v>
      </c>
      <c r="R20" s="60">
        <f t="shared" si="10"/>
        <v>476.81870000000004</v>
      </c>
      <c r="S20" s="58">
        <f t="shared" si="3"/>
        <v>2.6858</v>
      </c>
      <c r="T20" s="58">
        <f t="shared" si="4"/>
        <v>4.6879999999999997</v>
      </c>
      <c r="U20" s="58">
        <f t="shared" si="5"/>
        <v>7.3737999999999992</v>
      </c>
      <c r="V20" s="58">
        <f t="shared" si="6"/>
        <v>23.181299999999965</v>
      </c>
      <c r="W20" s="59">
        <f t="shared" si="7"/>
        <v>44652</v>
      </c>
      <c r="X20">
        <v>3</v>
      </c>
    </row>
    <row r="21" spans="1:24" x14ac:dyDescent="0.25">
      <c r="A21" s="30">
        <v>7</v>
      </c>
      <c r="B21" s="31">
        <v>7</v>
      </c>
      <c r="C21" s="31">
        <v>6</v>
      </c>
      <c r="D21" s="32">
        <v>2.6596000000000002</v>
      </c>
      <c r="E21" s="32">
        <v>4.7141000000000002</v>
      </c>
      <c r="F21" s="32">
        <f t="shared" si="8"/>
        <v>7.3737000000000004</v>
      </c>
      <c r="G21" s="32"/>
      <c r="H21" s="33">
        <v>472.10460000000006</v>
      </c>
      <c r="I21" s="34">
        <v>44743</v>
      </c>
      <c r="J21" s="50">
        <f t="shared" si="0"/>
        <v>0</v>
      </c>
      <c r="K21" s="54">
        <f t="shared" si="9"/>
        <v>2.6596000000000002</v>
      </c>
      <c r="L21" s="50">
        <f t="shared" si="1"/>
        <v>0</v>
      </c>
      <c r="M21" s="50">
        <f t="shared" si="2"/>
        <v>0</v>
      </c>
      <c r="P21" s="57" t="s">
        <v>38</v>
      </c>
      <c r="Q21">
        <v>7</v>
      </c>
      <c r="R21" s="60">
        <f t="shared" si="10"/>
        <v>472.10460000000006</v>
      </c>
      <c r="S21" s="58">
        <f t="shared" si="3"/>
        <v>2.6596000000000002</v>
      </c>
      <c r="T21" s="58">
        <f t="shared" si="4"/>
        <v>4.7141000000000002</v>
      </c>
      <c r="U21" s="58">
        <f t="shared" si="5"/>
        <v>7.3737000000000004</v>
      </c>
      <c r="V21" s="58">
        <f t="shared" si="6"/>
        <v>27.895399999999938</v>
      </c>
      <c r="W21" s="59">
        <f t="shared" si="7"/>
        <v>44743</v>
      </c>
      <c r="X21">
        <v>3</v>
      </c>
    </row>
    <row r="22" spans="1:24" x14ac:dyDescent="0.25">
      <c r="A22" s="30">
        <v>8</v>
      </c>
      <c r="B22" s="31">
        <v>8</v>
      </c>
      <c r="C22" s="31">
        <v>7</v>
      </c>
      <c r="D22" s="32">
        <v>2.6333000000000002</v>
      </c>
      <c r="E22" s="32">
        <v>4.7404000000000002</v>
      </c>
      <c r="F22" s="32">
        <f t="shared" si="8"/>
        <v>7.3737000000000004</v>
      </c>
      <c r="G22" s="32"/>
      <c r="H22" s="33">
        <v>467.36420000000004</v>
      </c>
      <c r="I22" s="34">
        <v>44835</v>
      </c>
      <c r="J22" s="50">
        <f t="shared" si="0"/>
        <v>0</v>
      </c>
      <c r="K22" s="54">
        <f t="shared" si="9"/>
        <v>2.6333000000000002</v>
      </c>
      <c r="L22" s="50">
        <f t="shared" si="1"/>
        <v>0</v>
      </c>
      <c r="M22" s="50">
        <f t="shared" si="2"/>
        <v>0</v>
      </c>
      <c r="P22" s="57" t="s">
        <v>38</v>
      </c>
      <c r="Q22">
        <v>8</v>
      </c>
      <c r="R22" s="60">
        <f t="shared" si="10"/>
        <v>467.36420000000004</v>
      </c>
      <c r="S22" s="58">
        <f t="shared" si="3"/>
        <v>2.6333000000000002</v>
      </c>
      <c r="T22" s="58">
        <f t="shared" si="4"/>
        <v>4.7404000000000002</v>
      </c>
      <c r="U22" s="58">
        <f t="shared" si="5"/>
        <v>7.3737000000000004</v>
      </c>
      <c r="V22" s="58">
        <f t="shared" si="6"/>
        <v>32.635799999999961</v>
      </c>
      <c r="W22" s="59">
        <f t="shared" si="7"/>
        <v>44835</v>
      </c>
      <c r="X22">
        <v>3</v>
      </c>
    </row>
    <row r="23" spans="1:24" x14ac:dyDescent="0.25">
      <c r="A23" s="30">
        <v>9</v>
      </c>
      <c r="B23" s="31">
        <v>9</v>
      </c>
      <c r="C23" s="31">
        <v>8</v>
      </c>
      <c r="D23" s="32">
        <v>2.6069</v>
      </c>
      <c r="E23" s="32">
        <v>4.7668999999999997</v>
      </c>
      <c r="F23" s="32">
        <f t="shared" si="8"/>
        <v>7.3737999999999992</v>
      </c>
      <c r="G23" s="32"/>
      <c r="H23" s="33">
        <v>462.59730000000002</v>
      </c>
      <c r="I23" s="34">
        <v>44927</v>
      </c>
      <c r="J23" s="50">
        <f t="shared" si="0"/>
        <v>0</v>
      </c>
      <c r="K23" s="54">
        <f t="shared" si="9"/>
        <v>2.6069</v>
      </c>
      <c r="L23" s="50">
        <f t="shared" si="1"/>
        <v>0</v>
      </c>
      <c r="M23" s="50">
        <f t="shared" si="2"/>
        <v>0</v>
      </c>
      <c r="P23" s="57" t="s">
        <v>38</v>
      </c>
      <c r="Q23">
        <v>9</v>
      </c>
      <c r="R23" s="60">
        <f t="shared" si="10"/>
        <v>462.59730000000002</v>
      </c>
      <c r="S23" s="58">
        <f t="shared" si="3"/>
        <v>2.6069</v>
      </c>
      <c r="T23" s="58">
        <f t="shared" si="4"/>
        <v>4.7668999999999997</v>
      </c>
      <c r="U23" s="58">
        <f t="shared" si="5"/>
        <v>7.3737999999999992</v>
      </c>
      <c r="V23" s="58">
        <f t="shared" si="6"/>
        <v>37.402699999999982</v>
      </c>
      <c r="W23" s="59">
        <f t="shared" si="7"/>
        <v>44927</v>
      </c>
      <c r="X23">
        <v>3</v>
      </c>
    </row>
    <row r="24" spans="1:24" x14ac:dyDescent="0.25">
      <c r="A24" s="30">
        <v>10</v>
      </c>
      <c r="B24" s="31">
        <v>10</v>
      </c>
      <c r="C24" s="31">
        <v>9</v>
      </c>
      <c r="D24" s="32">
        <v>2.5802999999999998</v>
      </c>
      <c r="E24" s="32">
        <v>4.7934999999999999</v>
      </c>
      <c r="F24" s="32">
        <f t="shared" si="8"/>
        <v>7.3737999999999992</v>
      </c>
      <c r="G24" s="32"/>
      <c r="H24" s="33">
        <v>457.80380000000002</v>
      </c>
      <c r="I24" s="34">
        <v>45017</v>
      </c>
      <c r="J24" s="50">
        <f t="shared" si="0"/>
        <v>0</v>
      </c>
      <c r="K24" s="54">
        <f t="shared" si="9"/>
        <v>2.5802999999999998</v>
      </c>
      <c r="L24" s="50">
        <f t="shared" si="1"/>
        <v>0</v>
      </c>
      <c r="M24" s="50">
        <f t="shared" si="2"/>
        <v>0</v>
      </c>
      <c r="P24" s="57" t="s">
        <v>38</v>
      </c>
      <c r="Q24">
        <v>10</v>
      </c>
      <c r="R24" s="60">
        <f t="shared" si="10"/>
        <v>457.80380000000002</v>
      </c>
      <c r="S24" s="58">
        <f t="shared" si="3"/>
        <v>2.5802999999999998</v>
      </c>
      <c r="T24" s="58">
        <f t="shared" si="4"/>
        <v>4.7934999999999999</v>
      </c>
      <c r="U24" s="58">
        <f t="shared" si="5"/>
        <v>7.3737999999999992</v>
      </c>
      <c r="V24" s="58">
        <f t="shared" si="6"/>
        <v>42.196199999999976</v>
      </c>
      <c r="W24" s="59">
        <f t="shared" si="7"/>
        <v>45017</v>
      </c>
      <c r="X24">
        <v>3</v>
      </c>
    </row>
    <row r="25" spans="1:24" x14ac:dyDescent="0.25">
      <c r="A25" s="30">
        <v>11</v>
      </c>
      <c r="B25" s="31">
        <v>11</v>
      </c>
      <c r="C25" s="31">
        <v>10</v>
      </c>
      <c r="D25" s="32">
        <v>2.5535999999999999</v>
      </c>
      <c r="E25" s="32">
        <v>4.8201999999999998</v>
      </c>
      <c r="F25" s="32">
        <f t="shared" si="8"/>
        <v>7.3737999999999992</v>
      </c>
      <c r="G25" s="32"/>
      <c r="H25" s="33">
        <v>452.98360000000002</v>
      </c>
      <c r="I25" s="34">
        <v>45108</v>
      </c>
      <c r="J25" s="50">
        <f t="shared" si="0"/>
        <v>0</v>
      </c>
      <c r="K25" s="54">
        <f t="shared" si="9"/>
        <v>2.5535999999999999</v>
      </c>
      <c r="L25" s="50">
        <f t="shared" si="1"/>
        <v>0</v>
      </c>
      <c r="M25" s="50">
        <f t="shared" si="2"/>
        <v>0</v>
      </c>
      <c r="P25" s="57" t="s">
        <v>38</v>
      </c>
      <c r="Q25">
        <v>11</v>
      </c>
      <c r="R25" s="60">
        <f t="shared" si="10"/>
        <v>452.98360000000002</v>
      </c>
      <c r="S25" s="58">
        <f t="shared" si="3"/>
        <v>2.5535999999999999</v>
      </c>
      <c r="T25" s="58">
        <f t="shared" si="4"/>
        <v>4.8201999999999998</v>
      </c>
      <c r="U25" s="58">
        <f t="shared" si="5"/>
        <v>7.3737999999999992</v>
      </c>
      <c r="V25" s="58">
        <f t="shared" si="6"/>
        <v>47.016399999999976</v>
      </c>
      <c r="W25" s="59">
        <f t="shared" si="7"/>
        <v>45108</v>
      </c>
      <c r="X25">
        <v>3</v>
      </c>
    </row>
    <row r="26" spans="1:24" x14ac:dyDescent="0.25">
      <c r="A26" s="30">
        <v>12</v>
      </c>
      <c r="B26" s="31">
        <v>12</v>
      </c>
      <c r="C26" s="31">
        <v>11</v>
      </c>
      <c r="D26" s="32">
        <v>2.5266999999999999</v>
      </c>
      <c r="E26" s="32">
        <v>4.8471000000000002</v>
      </c>
      <c r="F26" s="32">
        <f t="shared" si="8"/>
        <v>7.3738000000000001</v>
      </c>
      <c r="G26" s="32"/>
      <c r="H26" s="33">
        <v>448.13650000000001</v>
      </c>
      <c r="I26" s="34">
        <v>45200</v>
      </c>
      <c r="J26" s="50">
        <f t="shared" si="0"/>
        <v>0</v>
      </c>
      <c r="K26" s="54">
        <f t="shared" si="9"/>
        <v>2.5266999999999999</v>
      </c>
      <c r="L26" s="50">
        <f t="shared" si="1"/>
        <v>0</v>
      </c>
      <c r="M26" s="50">
        <f t="shared" si="2"/>
        <v>0</v>
      </c>
      <c r="P26" s="57" t="s">
        <v>38</v>
      </c>
      <c r="Q26">
        <v>12</v>
      </c>
      <c r="R26" s="60">
        <f t="shared" si="10"/>
        <v>448.13650000000001</v>
      </c>
      <c r="S26" s="58">
        <f t="shared" si="3"/>
        <v>2.5266999999999999</v>
      </c>
      <c r="T26" s="58">
        <f t="shared" si="4"/>
        <v>4.8471000000000002</v>
      </c>
      <c r="U26" s="58">
        <f t="shared" si="5"/>
        <v>7.3738000000000001</v>
      </c>
      <c r="V26" s="58">
        <f t="shared" si="6"/>
        <v>51.863499999999988</v>
      </c>
      <c r="W26" s="59">
        <f t="shared" si="7"/>
        <v>45200</v>
      </c>
      <c r="X26">
        <v>3</v>
      </c>
    </row>
    <row r="27" spans="1:24" x14ac:dyDescent="0.25">
      <c r="A27" s="30">
        <v>13</v>
      </c>
      <c r="B27" s="31">
        <v>13</v>
      </c>
      <c r="C27" s="31">
        <v>12</v>
      </c>
      <c r="D27" s="32">
        <v>2.4996999999999998</v>
      </c>
      <c r="E27" s="32">
        <v>4.8741000000000003</v>
      </c>
      <c r="F27" s="32">
        <f t="shared" si="8"/>
        <v>7.3738000000000001</v>
      </c>
      <c r="G27" s="32"/>
      <c r="H27" s="33">
        <v>443.26240000000001</v>
      </c>
      <c r="I27" s="34">
        <v>45292</v>
      </c>
      <c r="J27" s="50">
        <f t="shared" si="0"/>
        <v>0</v>
      </c>
      <c r="K27" s="54">
        <f t="shared" si="9"/>
        <v>2.4996999999999998</v>
      </c>
      <c r="L27" s="50">
        <f t="shared" si="1"/>
        <v>0</v>
      </c>
      <c r="M27" s="50">
        <f t="shared" si="2"/>
        <v>0</v>
      </c>
      <c r="P27" s="57" t="s">
        <v>38</v>
      </c>
      <c r="Q27">
        <v>13</v>
      </c>
      <c r="R27" s="60">
        <f t="shared" si="10"/>
        <v>443.26240000000001</v>
      </c>
      <c r="S27" s="58">
        <f t="shared" si="3"/>
        <v>2.4996999999999998</v>
      </c>
      <c r="T27" s="58">
        <f t="shared" si="4"/>
        <v>4.8741000000000003</v>
      </c>
      <c r="U27" s="58">
        <f t="shared" si="5"/>
        <v>7.3738000000000001</v>
      </c>
      <c r="V27" s="58">
        <f t="shared" si="6"/>
        <v>56.737599999999986</v>
      </c>
      <c r="W27" s="59">
        <f t="shared" si="7"/>
        <v>45292</v>
      </c>
      <c r="X27">
        <v>3</v>
      </c>
    </row>
    <row r="28" spans="1:24" x14ac:dyDescent="0.25">
      <c r="A28" s="30">
        <v>14</v>
      </c>
      <c r="B28" s="31">
        <v>14</v>
      </c>
      <c r="C28" s="31">
        <v>13</v>
      </c>
      <c r="D28" s="32">
        <v>2.4725000000000001</v>
      </c>
      <c r="E28" s="32">
        <v>4.9013</v>
      </c>
      <c r="F28" s="32">
        <f t="shared" si="8"/>
        <v>7.3738000000000001</v>
      </c>
      <c r="G28" s="32"/>
      <c r="H28" s="33">
        <v>438.36110000000002</v>
      </c>
      <c r="I28" s="34">
        <v>45383</v>
      </c>
      <c r="J28" s="50">
        <f t="shared" si="0"/>
        <v>0</v>
      </c>
      <c r="K28" s="54">
        <f t="shared" si="9"/>
        <v>2.4725000000000001</v>
      </c>
      <c r="L28" s="50">
        <f t="shared" si="1"/>
        <v>0</v>
      </c>
      <c r="M28" s="50">
        <f t="shared" si="2"/>
        <v>0</v>
      </c>
      <c r="P28" s="57" t="s">
        <v>38</v>
      </c>
      <c r="Q28">
        <v>14</v>
      </c>
      <c r="R28" s="60">
        <f t="shared" si="10"/>
        <v>438.36110000000002</v>
      </c>
      <c r="S28" s="58">
        <f t="shared" si="3"/>
        <v>2.4725000000000001</v>
      </c>
      <c r="T28" s="58">
        <f t="shared" si="4"/>
        <v>4.9013</v>
      </c>
      <c r="U28" s="58">
        <f t="shared" si="5"/>
        <v>7.3738000000000001</v>
      </c>
      <c r="V28" s="58">
        <f t="shared" si="6"/>
        <v>61.638899999999978</v>
      </c>
      <c r="W28" s="59">
        <f t="shared" si="7"/>
        <v>45383</v>
      </c>
      <c r="X28">
        <v>3</v>
      </c>
    </row>
    <row r="29" spans="1:24" x14ac:dyDescent="0.25">
      <c r="A29" s="30">
        <v>15</v>
      </c>
      <c r="B29" s="31">
        <v>15</v>
      </c>
      <c r="C29" s="31">
        <v>14</v>
      </c>
      <c r="D29" s="32">
        <v>2.4451000000000001</v>
      </c>
      <c r="E29" s="32">
        <v>4.9286000000000003</v>
      </c>
      <c r="F29" s="32">
        <f t="shared" si="8"/>
        <v>7.3737000000000004</v>
      </c>
      <c r="G29" s="32"/>
      <c r="H29" s="33">
        <v>433.4325</v>
      </c>
      <c r="I29" s="34">
        <v>45474</v>
      </c>
      <c r="J29" s="50">
        <f t="shared" si="0"/>
        <v>0</v>
      </c>
      <c r="K29" s="54">
        <f t="shared" si="9"/>
        <v>2.4451000000000001</v>
      </c>
      <c r="L29" s="50">
        <f t="shared" si="1"/>
        <v>0</v>
      </c>
      <c r="M29" s="50">
        <f t="shared" si="2"/>
        <v>0</v>
      </c>
      <c r="P29" s="57" t="s">
        <v>38</v>
      </c>
      <c r="Q29">
        <v>15</v>
      </c>
      <c r="R29" s="60">
        <f t="shared" si="10"/>
        <v>433.4325</v>
      </c>
      <c r="S29" s="58">
        <f t="shared" si="3"/>
        <v>2.4451000000000001</v>
      </c>
      <c r="T29" s="58">
        <f t="shared" si="4"/>
        <v>4.9286000000000003</v>
      </c>
      <c r="U29" s="58">
        <f t="shared" si="5"/>
        <v>7.3737000000000004</v>
      </c>
      <c r="V29" s="58">
        <f t="shared" si="6"/>
        <v>66.567499999999995</v>
      </c>
      <c r="W29" s="59">
        <f t="shared" si="7"/>
        <v>45474</v>
      </c>
      <c r="X29">
        <v>3</v>
      </c>
    </row>
    <row r="30" spans="1:24" x14ac:dyDescent="0.25">
      <c r="A30" s="30">
        <v>16</v>
      </c>
      <c r="B30" s="31">
        <v>16</v>
      </c>
      <c r="C30" s="31">
        <v>15</v>
      </c>
      <c r="D30" s="32">
        <v>2.4176000000000002</v>
      </c>
      <c r="E30" s="32">
        <v>4.9561000000000002</v>
      </c>
      <c r="F30" s="32">
        <f t="shared" si="8"/>
        <v>7.3737000000000004</v>
      </c>
      <c r="G30" s="32"/>
      <c r="H30" s="33">
        <v>428.47640000000001</v>
      </c>
      <c r="I30" s="34">
        <v>45566</v>
      </c>
      <c r="J30" s="50">
        <f t="shared" si="0"/>
        <v>0</v>
      </c>
      <c r="K30" s="54">
        <f t="shared" si="9"/>
        <v>2.4176000000000002</v>
      </c>
      <c r="L30" s="50">
        <f t="shared" si="1"/>
        <v>0</v>
      </c>
      <c r="M30" s="50">
        <f t="shared" si="2"/>
        <v>0</v>
      </c>
      <c r="P30" s="57" t="s">
        <v>38</v>
      </c>
      <c r="Q30">
        <v>16</v>
      </c>
      <c r="R30" s="60">
        <f t="shared" si="10"/>
        <v>428.47640000000001</v>
      </c>
      <c r="S30" s="58">
        <f t="shared" si="3"/>
        <v>2.4176000000000002</v>
      </c>
      <c r="T30" s="58">
        <f t="shared" si="4"/>
        <v>4.9561000000000002</v>
      </c>
      <c r="U30" s="58">
        <f t="shared" si="5"/>
        <v>7.3737000000000004</v>
      </c>
      <c r="V30" s="58">
        <f t="shared" si="6"/>
        <v>71.523599999999988</v>
      </c>
      <c r="W30" s="59">
        <f t="shared" si="7"/>
        <v>45566</v>
      </c>
      <c r="X30">
        <v>3</v>
      </c>
    </row>
    <row r="31" spans="1:24" x14ac:dyDescent="0.25">
      <c r="A31" s="30">
        <v>17</v>
      </c>
      <c r="B31" s="31">
        <v>17</v>
      </c>
      <c r="C31" s="31">
        <v>16</v>
      </c>
      <c r="D31" s="32">
        <v>2.39</v>
      </c>
      <c r="E31" s="32">
        <v>4.9837999999999996</v>
      </c>
      <c r="F31" s="32">
        <f t="shared" si="8"/>
        <v>7.3737999999999992</v>
      </c>
      <c r="G31" s="32"/>
      <c r="H31" s="33">
        <v>423.49260000000004</v>
      </c>
      <c r="I31" s="34">
        <v>45658</v>
      </c>
      <c r="J31" s="50">
        <f t="shared" si="0"/>
        <v>0</v>
      </c>
      <c r="K31" s="54">
        <f t="shared" si="9"/>
        <v>2.39</v>
      </c>
      <c r="L31" s="50">
        <f t="shared" si="1"/>
        <v>0</v>
      </c>
      <c r="M31" s="50">
        <f t="shared" si="2"/>
        <v>0</v>
      </c>
      <c r="P31" s="57" t="s">
        <v>38</v>
      </c>
      <c r="Q31">
        <v>17</v>
      </c>
      <c r="R31" s="60">
        <f t="shared" si="10"/>
        <v>423.49260000000004</v>
      </c>
      <c r="S31" s="58">
        <f t="shared" si="3"/>
        <v>2.39</v>
      </c>
      <c r="T31" s="58">
        <f t="shared" si="4"/>
        <v>4.9837999999999996</v>
      </c>
      <c r="U31" s="58">
        <f t="shared" si="5"/>
        <v>7.3737999999999992</v>
      </c>
      <c r="V31" s="58">
        <f t="shared" si="6"/>
        <v>76.507399999999961</v>
      </c>
      <c r="W31" s="59">
        <f t="shared" si="7"/>
        <v>45658</v>
      </c>
      <c r="X31">
        <v>3</v>
      </c>
    </row>
    <row r="32" spans="1:24" x14ac:dyDescent="0.25">
      <c r="A32" s="30">
        <v>18</v>
      </c>
      <c r="B32" s="31">
        <v>18</v>
      </c>
      <c r="C32" s="31">
        <v>17</v>
      </c>
      <c r="D32" s="32">
        <v>2.3622000000000001</v>
      </c>
      <c r="E32" s="32">
        <v>5.0115999999999996</v>
      </c>
      <c r="F32" s="32">
        <f t="shared" si="8"/>
        <v>7.3737999999999992</v>
      </c>
      <c r="G32" s="32"/>
      <c r="H32" s="33">
        <v>418.48100000000005</v>
      </c>
      <c r="I32" s="34">
        <v>45748</v>
      </c>
      <c r="J32" s="50">
        <f t="shared" si="0"/>
        <v>0</v>
      </c>
      <c r="K32" s="54">
        <f t="shared" si="9"/>
        <v>2.3622000000000001</v>
      </c>
      <c r="L32" s="50">
        <f t="shared" si="1"/>
        <v>0</v>
      </c>
      <c r="M32" s="50">
        <f t="shared" si="2"/>
        <v>0</v>
      </c>
      <c r="P32" s="57" t="s">
        <v>38</v>
      </c>
      <c r="Q32">
        <v>18</v>
      </c>
      <c r="R32" s="60">
        <f t="shared" si="10"/>
        <v>418.48100000000005</v>
      </c>
      <c r="S32" s="58">
        <f t="shared" si="3"/>
        <v>2.3622000000000001</v>
      </c>
      <c r="T32" s="58">
        <f t="shared" si="4"/>
        <v>5.0115999999999996</v>
      </c>
      <c r="U32" s="58">
        <f t="shared" si="5"/>
        <v>7.3737999999999992</v>
      </c>
      <c r="V32" s="58">
        <f t="shared" si="6"/>
        <v>81.518999999999949</v>
      </c>
      <c r="W32" s="59">
        <f t="shared" si="7"/>
        <v>45748</v>
      </c>
      <c r="X32">
        <v>3</v>
      </c>
    </row>
    <row r="33" spans="1:24" x14ac:dyDescent="0.25">
      <c r="A33" s="30">
        <v>19</v>
      </c>
      <c r="B33" s="31">
        <v>19</v>
      </c>
      <c r="C33" s="31">
        <v>18</v>
      </c>
      <c r="D33" s="32">
        <v>2.3342000000000001</v>
      </c>
      <c r="E33" s="32">
        <v>5.0395000000000003</v>
      </c>
      <c r="F33" s="32">
        <f t="shared" si="8"/>
        <v>7.3737000000000004</v>
      </c>
      <c r="G33" s="32"/>
      <c r="H33" s="33">
        <v>413.44150000000008</v>
      </c>
      <c r="I33" s="34">
        <v>45839</v>
      </c>
      <c r="J33" s="50">
        <f t="shared" si="0"/>
        <v>0</v>
      </c>
      <c r="K33" s="54">
        <f t="shared" si="9"/>
        <v>2.3342000000000001</v>
      </c>
      <c r="L33" s="50">
        <f t="shared" si="1"/>
        <v>0</v>
      </c>
      <c r="M33" s="50">
        <f t="shared" si="2"/>
        <v>0</v>
      </c>
      <c r="P33" s="57" t="s">
        <v>38</v>
      </c>
      <c r="Q33">
        <v>19</v>
      </c>
      <c r="R33" s="60">
        <f t="shared" si="10"/>
        <v>413.44150000000008</v>
      </c>
      <c r="S33" s="58">
        <f t="shared" si="3"/>
        <v>2.3342000000000001</v>
      </c>
      <c r="T33" s="58">
        <f t="shared" si="4"/>
        <v>5.0395000000000003</v>
      </c>
      <c r="U33" s="58">
        <f t="shared" si="5"/>
        <v>7.3737000000000004</v>
      </c>
      <c r="V33" s="58">
        <f t="shared" si="6"/>
        <v>86.558499999999924</v>
      </c>
      <c r="W33" s="59">
        <f t="shared" si="7"/>
        <v>45839</v>
      </c>
      <c r="X33">
        <v>3</v>
      </c>
    </row>
    <row r="34" spans="1:24" x14ac:dyDescent="0.25">
      <c r="A34" s="30">
        <v>20</v>
      </c>
      <c r="B34" s="31">
        <v>20</v>
      </c>
      <c r="C34" s="31">
        <v>19</v>
      </c>
      <c r="D34" s="32">
        <v>2.3060999999999998</v>
      </c>
      <c r="E34" s="32">
        <v>5.0677000000000003</v>
      </c>
      <c r="F34" s="32">
        <f t="shared" si="8"/>
        <v>7.3738000000000001</v>
      </c>
      <c r="G34" s="32"/>
      <c r="H34" s="33">
        <v>408.37380000000007</v>
      </c>
      <c r="I34" s="34">
        <v>45931</v>
      </c>
      <c r="J34" s="50">
        <f t="shared" si="0"/>
        <v>0</v>
      </c>
      <c r="K34" s="54">
        <f t="shared" si="9"/>
        <v>2.3060999999999998</v>
      </c>
      <c r="L34" s="50">
        <f t="shared" si="1"/>
        <v>0</v>
      </c>
      <c r="M34" s="50">
        <f t="shared" si="2"/>
        <v>0</v>
      </c>
      <c r="P34" s="57" t="s">
        <v>38</v>
      </c>
      <c r="Q34">
        <v>20</v>
      </c>
      <c r="R34" s="60">
        <f t="shared" si="10"/>
        <v>408.37380000000007</v>
      </c>
      <c r="S34" s="58">
        <f t="shared" si="3"/>
        <v>2.3060999999999998</v>
      </c>
      <c r="T34" s="58">
        <f t="shared" si="4"/>
        <v>5.0677000000000003</v>
      </c>
      <c r="U34" s="58">
        <f t="shared" si="5"/>
        <v>7.3738000000000001</v>
      </c>
      <c r="V34" s="58">
        <f t="shared" si="6"/>
        <v>91.626199999999926</v>
      </c>
      <c r="W34" s="59">
        <f t="shared" si="7"/>
        <v>45931</v>
      </c>
      <c r="X34">
        <v>3</v>
      </c>
    </row>
    <row r="35" spans="1:24" x14ac:dyDescent="0.25">
      <c r="A35" s="30">
        <v>21</v>
      </c>
      <c r="B35" s="31">
        <v>21</v>
      </c>
      <c r="C35" s="31">
        <v>20</v>
      </c>
      <c r="D35" s="32">
        <v>2.2778999999999998</v>
      </c>
      <c r="E35" s="32">
        <v>5.0959000000000003</v>
      </c>
      <c r="F35" s="32">
        <f t="shared" si="8"/>
        <v>7.3738000000000001</v>
      </c>
      <c r="G35" s="32"/>
      <c r="H35" s="33">
        <v>403.27790000000005</v>
      </c>
      <c r="I35" s="34">
        <v>46023</v>
      </c>
      <c r="J35" s="50">
        <f t="shared" si="0"/>
        <v>0</v>
      </c>
      <c r="K35" s="54">
        <f t="shared" si="9"/>
        <v>2.2778999999999998</v>
      </c>
      <c r="L35" s="50">
        <f t="shared" si="1"/>
        <v>0</v>
      </c>
      <c r="M35" s="50">
        <f t="shared" si="2"/>
        <v>0</v>
      </c>
      <c r="P35" s="57" t="s">
        <v>38</v>
      </c>
      <c r="Q35">
        <v>21</v>
      </c>
      <c r="R35" s="60">
        <f t="shared" si="10"/>
        <v>403.27790000000005</v>
      </c>
      <c r="S35" s="58">
        <f t="shared" si="3"/>
        <v>2.2778999999999998</v>
      </c>
      <c r="T35" s="58">
        <f t="shared" si="4"/>
        <v>5.0959000000000003</v>
      </c>
      <c r="U35" s="58">
        <f t="shared" si="5"/>
        <v>7.3738000000000001</v>
      </c>
      <c r="V35" s="58">
        <f t="shared" si="6"/>
        <v>96.722099999999955</v>
      </c>
      <c r="W35" s="59">
        <f t="shared" si="7"/>
        <v>46023</v>
      </c>
      <c r="X35">
        <v>3</v>
      </c>
    </row>
    <row r="36" spans="1:24" x14ac:dyDescent="0.25">
      <c r="A36" s="30">
        <v>22</v>
      </c>
      <c r="B36" s="31">
        <v>22</v>
      </c>
      <c r="C36" s="31">
        <v>21</v>
      </c>
      <c r="D36" s="32">
        <v>2.2494000000000001</v>
      </c>
      <c r="E36" s="32">
        <v>5.1242999999999999</v>
      </c>
      <c r="F36" s="32">
        <f t="shared" si="8"/>
        <v>7.3736999999999995</v>
      </c>
      <c r="G36" s="32"/>
      <c r="H36" s="33">
        <v>398.15360000000004</v>
      </c>
      <c r="I36" s="34">
        <v>46113</v>
      </c>
      <c r="J36" s="50">
        <f t="shared" si="0"/>
        <v>0</v>
      </c>
      <c r="K36" s="54">
        <f t="shared" si="9"/>
        <v>2.2494000000000001</v>
      </c>
      <c r="L36" s="50">
        <f t="shared" si="1"/>
        <v>0</v>
      </c>
      <c r="M36" s="50">
        <f t="shared" si="2"/>
        <v>0</v>
      </c>
      <c r="P36" s="57" t="s">
        <v>38</v>
      </c>
      <c r="Q36">
        <v>22</v>
      </c>
      <c r="R36" s="60">
        <f t="shared" si="10"/>
        <v>398.15360000000004</v>
      </c>
      <c r="S36" s="58">
        <f t="shared" si="3"/>
        <v>2.2494000000000001</v>
      </c>
      <c r="T36" s="58">
        <f t="shared" si="4"/>
        <v>5.1242999999999999</v>
      </c>
      <c r="U36" s="58">
        <f t="shared" si="5"/>
        <v>7.3736999999999995</v>
      </c>
      <c r="V36" s="58">
        <f t="shared" si="6"/>
        <v>101.84639999999996</v>
      </c>
      <c r="W36" s="59">
        <f t="shared" si="7"/>
        <v>46113</v>
      </c>
      <c r="X36">
        <v>3</v>
      </c>
    </row>
    <row r="37" spans="1:24" x14ac:dyDescent="0.25">
      <c r="A37" s="30">
        <v>23</v>
      </c>
      <c r="B37" s="31">
        <v>23</v>
      </c>
      <c r="C37" s="31">
        <v>22</v>
      </c>
      <c r="D37" s="32">
        <v>2.2208999999999999</v>
      </c>
      <c r="E37" s="32">
        <v>5.1528999999999998</v>
      </c>
      <c r="F37" s="32">
        <f t="shared" si="8"/>
        <v>7.3737999999999992</v>
      </c>
      <c r="G37" s="32"/>
      <c r="H37" s="33">
        <v>393.00070000000005</v>
      </c>
      <c r="I37" s="34">
        <v>46204</v>
      </c>
      <c r="J37" s="50">
        <f t="shared" si="0"/>
        <v>0</v>
      </c>
      <c r="K37" s="54">
        <f t="shared" si="9"/>
        <v>2.2208999999999999</v>
      </c>
      <c r="L37" s="50">
        <f t="shared" si="1"/>
        <v>0</v>
      </c>
      <c r="M37" s="50">
        <f t="shared" si="2"/>
        <v>0</v>
      </c>
      <c r="P37" s="57" t="s">
        <v>38</v>
      </c>
      <c r="Q37">
        <v>23</v>
      </c>
      <c r="R37" s="60">
        <f t="shared" si="10"/>
        <v>393.00070000000005</v>
      </c>
      <c r="S37" s="58">
        <f t="shared" si="3"/>
        <v>2.2208999999999999</v>
      </c>
      <c r="T37" s="58">
        <f t="shared" si="4"/>
        <v>5.1528999999999998</v>
      </c>
      <c r="U37" s="58">
        <f t="shared" si="5"/>
        <v>7.3737999999999992</v>
      </c>
      <c r="V37" s="58">
        <f t="shared" si="6"/>
        <v>106.99929999999995</v>
      </c>
      <c r="W37" s="59">
        <f t="shared" si="7"/>
        <v>46204</v>
      </c>
      <c r="X37">
        <v>3</v>
      </c>
    </row>
    <row r="38" spans="1:24" x14ac:dyDescent="0.25">
      <c r="A38" s="30">
        <v>24</v>
      </c>
      <c r="B38" s="31">
        <v>24</v>
      </c>
      <c r="C38" s="31">
        <v>23</v>
      </c>
      <c r="D38" s="32">
        <v>2.1920999999999999</v>
      </c>
      <c r="E38" s="32">
        <v>5.1817000000000002</v>
      </c>
      <c r="F38" s="32">
        <f t="shared" si="8"/>
        <v>7.3738000000000001</v>
      </c>
      <c r="G38" s="32"/>
      <c r="H38" s="33">
        <v>387.81900000000007</v>
      </c>
      <c r="I38" s="34">
        <v>46296</v>
      </c>
      <c r="J38" s="50">
        <f t="shared" si="0"/>
        <v>0</v>
      </c>
      <c r="K38" s="54">
        <f t="shared" si="9"/>
        <v>2.1920999999999999</v>
      </c>
      <c r="L38" s="50">
        <f t="shared" si="1"/>
        <v>0</v>
      </c>
      <c r="M38" s="50">
        <f t="shared" si="2"/>
        <v>0</v>
      </c>
      <c r="P38" s="57" t="s">
        <v>38</v>
      </c>
      <c r="Q38">
        <v>24</v>
      </c>
      <c r="R38" s="60">
        <f t="shared" si="10"/>
        <v>387.81900000000007</v>
      </c>
      <c r="S38" s="58">
        <f t="shared" si="3"/>
        <v>2.1920999999999999</v>
      </c>
      <c r="T38" s="58">
        <f t="shared" si="4"/>
        <v>5.1817000000000002</v>
      </c>
      <c r="U38" s="58">
        <f t="shared" si="5"/>
        <v>7.3738000000000001</v>
      </c>
      <c r="V38" s="58">
        <f t="shared" si="6"/>
        <v>112.18099999999993</v>
      </c>
      <c r="W38" s="59">
        <f t="shared" si="7"/>
        <v>46296</v>
      </c>
      <c r="X38">
        <v>3</v>
      </c>
    </row>
    <row r="39" spans="1:24" x14ac:dyDescent="0.25">
      <c r="A39" s="30">
        <v>25</v>
      </c>
      <c r="B39" s="31">
        <v>25</v>
      </c>
      <c r="C39" s="31">
        <v>24</v>
      </c>
      <c r="D39" s="32">
        <v>2.1631999999999998</v>
      </c>
      <c r="E39" s="32">
        <v>5.2106000000000003</v>
      </c>
      <c r="F39" s="32">
        <f t="shared" si="8"/>
        <v>7.3738000000000001</v>
      </c>
      <c r="G39" s="32"/>
      <c r="H39" s="33">
        <v>382.60840000000007</v>
      </c>
      <c r="I39" s="34">
        <v>46388</v>
      </c>
      <c r="J39" s="50">
        <f t="shared" si="0"/>
        <v>0</v>
      </c>
      <c r="K39" s="54">
        <f t="shared" si="9"/>
        <v>2.1631999999999998</v>
      </c>
      <c r="L39" s="50">
        <f t="shared" si="1"/>
        <v>0</v>
      </c>
      <c r="M39" s="50">
        <f t="shared" si="2"/>
        <v>0</v>
      </c>
      <c r="P39" s="57" t="s">
        <v>38</v>
      </c>
      <c r="Q39">
        <v>25</v>
      </c>
      <c r="R39" s="60">
        <f t="shared" si="10"/>
        <v>382.60840000000007</v>
      </c>
      <c r="S39" s="58">
        <f t="shared" si="3"/>
        <v>2.1631999999999998</v>
      </c>
      <c r="T39" s="58">
        <f t="shared" si="4"/>
        <v>5.2106000000000003</v>
      </c>
      <c r="U39" s="58">
        <f t="shared" si="5"/>
        <v>7.3738000000000001</v>
      </c>
      <c r="V39" s="58">
        <f t="shared" si="6"/>
        <v>117.39159999999993</v>
      </c>
      <c r="W39" s="59">
        <f t="shared" si="7"/>
        <v>46388</v>
      </c>
      <c r="X39">
        <v>3</v>
      </c>
    </row>
    <row r="40" spans="1:24" x14ac:dyDescent="0.25">
      <c r="A40" s="30">
        <v>26</v>
      </c>
      <c r="B40" s="31">
        <v>26</v>
      </c>
      <c r="C40" s="31">
        <v>25</v>
      </c>
      <c r="D40" s="32">
        <v>2.1341000000000001</v>
      </c>
      <c r="E40" s="32">
        <v>5.2396000000000003</v>
      </c>
      <c r="F40" s="32">
        <f t="shared" si="8"/>
        <v>7.3737000000000004</v>
      </c>
      <c r="G40" s="32"/>
      <c r="H40" s="33">
        <v>377.36880000000008</v>
      </c>
      <c r="I40" s="34">
        <v>46478</v>
      </c>
      <c r="J40" s="50">
        <f t="shared" si="0"/>
        <v>0</v>
      </c>
      <c r="K40" s="54">
        <f t="shared" si="9"/>
        <v>2.1341000000000001</v>
      </c>
      <c r="L40" s="50">
        <f t="shared" si="1"/>
        <v>0</v>
      </c>
      <c r="M40" s="50">
        <f t="shared" si="2"/>
        <v>0</v>
      </c>
      <c r="P40" s="57" t="s">
        <v>38</v>
      </c>
      <c r="Q40">
        <v>26</v>
      </c>
      <c r="R40" s="60">
        <f t="shared" si="10"/>
        <v>377.36880000000008</v>
      </c>
      <c r="S40" s="58">
        <f t="shared" si="3"/>
        <v>2.1341000000000001</v>
      </c>
      <c r="T40" s="58">
        <f t="shared" si="4"/>
        <v>5.2396000000000003</v>
      </c>
      <c r="U40" s="58">
        <f t="shared" si="5"/>
        <v>7.3737000000000004</v>
      </c>
      <c r="V40" s="58">
        <f t="shared" si="6"/>
        <v>122.63119999999992</v>
      </c>
      <c r="W40" s="59">
        <f t="shared" si="7"/>
        <v>46478</v>
      </c>
      <c r="X40">
        <v>3</v>
      </c>
    </row>
    <row r="41" spans="1:24" x14ac:dyDescent="0.25">
      <c r="A41" s="30">
        <v>27</v>
      </c>
      <c r="B41" s="31">
        <v>27</v>
      </c>
      <c r="C41" s="31">
        <v>26</v>
      </c>
      <c r="D41" s="32">
        <v>2.1049000000000002</v>
      </c>
      <c r="E41" s="32">
        <v>5.2689000000000004</v>
      </c>
      <c r="F41" s="32">
        <f t="shared" si="8"/>
        <v>7.373800000000001</v>
      </c>
      <c r="G41" s="32"/>
      <c r="H41" s="33">
        <v>372.0999000000001</v>
      </c>
      <c r="I41" s="34">
        <v>46569</v>
      </c>
      <c r="J41" s="50">
        <f t="shared" si="0"/>
        <v>0</v>
      </c>
      <c r="K41" s="54">
        <f t="shared" si="9"/>
        <v>2.1049000000000002</v>
      </c>
      <c r="L41" s="50">
        <f t="shared" si="1"/>
        <v>0</v>
      </c>
      <c r="M41" s="50">
        <f t="shared" si="2"/>
        <v>0</v>
      </c>
      <c r="P41" s="57" t="s">
        <v>38</v>
      </c>
      <c r="Q41">
        <v>27</v>
      </c>
      <c r="R41" s="60">
        <f t="shared" si="10"/>
        <v>372.0999000000001</v>
      </c>
      <c r="S41" s="58">
        <f t="shared" si="3"/>
        <v>2.1049000000000002</v>
      </c>
      <c r="T41" s="58">
        <f t="shared" si="4"/>
        <v>5.2689000000000004</v>
      </c>
      <c r="U41" s="58">
        <f t="shared" si="5"/>
        <v>7.373800000000001</v>
      </c>
      <c r="V41" s="58">
        <f t="shared" si="6"/>
        <v>127.9000999999999</v>
      </c>
      <c r="W41" s="59">
        <f t="shared" si="7"/>
        <v>46569</v>
      </c>
      <c r="X41">
        <v>3</v>
      </c>
    </row>
    <row r="42" spans="1:24" x14ac:dyDescent="0.25">
      <c r="A42" s="30">
        <v>28</v>
      </c>
      <c r="B42" s="31">
        <v>28</v>
      </c>
      <c r="C42" s="31">
        <v>27</v>
      </c>
      <c r="D42" s="32">
        <v>2.0754999999999999</v>
      </c>
      <c r="E42" s="32">
        <v>5.2983000000000002</v>
      </c>
      <c r="F42" s="32">
        <f t="shared" si="8"/>
        <v>7.3738000000000001</v>
      </c>
      <c r="G42" s="32"/>
      <c r="H42" s="33">
        <v>366.80160000000012</v>
      </c>
      <c r="I42" s="34">
        <v>46661</v>
      </c>
      <c r="J42" s="50">
        <f t="shared" si="0"/>
        <v>0</v>
      </c>
      <c r="K42" s="54">
        <f t="shared" si="9"/>
        <v>2.0754999999999999</v>
      </c>
      <c r="L42" s="50">
        <f t="shared" si="1"/>
        <v>0</v>
      </c>
      <c r="M42" s="50">
        <f t="shared" si="2"/>
        <v>0</v>
      </c>
      <c r="P42" s="57" t="s">
        <v>38</v>
      </c>
      <c r="Q42">
        <v>28</v>
      </c>
      <c r="R42" s="60">
        <f t="shared" si="10"/>
        <v>366.80160000000012</v>
      </c>
      <c r="S42" s="58">
        <f t="shared" si="3"/>
        <v>2.0754999999999999</v>
      </c>
      <c r="T42" s="58">
        <f t="shared" si="4"/>
        <v>5.2983000000000002</v>
      </c>
      <c r="U42" s="58">
        <f t="shared" si="5"/>
        <v>7.3738000000000001</v>
      </c>
      <c r="V42" s="58">
        <f t="shared" si="6"/>
        <v>133.19839999999988</v>
      </c>
      <c r="W42" s="59">
        <f t="shared" si="7"/>
        <v>46661</v>
      </c>
      <c r="X42">
        <v>3</v>
      </c>
    </row>
    <row r="43" spans="1:24" x14ac:dyDescent="0.25">
      <c r="A43" s="30">
        <v>29</v>
      </c>
      <c r="B43" s="31">
        <v>29</v>
      </c>
      <c r="C43" s="31">
        <v>28</v>
      </c>
      <c r="D43" s="32">
        <v>2.0459999999999998</v>
      </c>
      <c r="E43" s="32">
        <v>5.3277999999999999</v>
      </c>
      <c r="F43" s="32">
        <f t="shared" si="8"/>
        <v>7.3737999999999992</v>
      </c>
      <c r="G43" s="32"/>
      <c r="H43" s="33">
        <v>361.4738000000001</v>
      </c>
      <c r="I43" s="34">
        <v>46753</v>
      </c>
      <c r="J43" s="50">
        <f t="shared" si="0"/>
        <v>0</v>
      </c>
      <c r="K43" s="54">
        <f t="shared" si="9"/>
        <v>2.0459999999999998</v>
      </c>
      <c r="L43" s="50">
        <f t="shared" si="1"/>
        <v>0</v>
      </c>
      <c r="M43" s="50">
        <f t="shared" si="2"/>
        <v>0</v>
      </c>
      <c r="P43" s="57" t="s">
        <v>38</v>
      </c>
      <c r="Q43">
        <v>29</v>
      </c>
      <c r="R43" s="60">
        <f t="shared" si="10"/>
        <v>361.4738000000001</v>
      </c>
      <c r="S43" s="58">
        <f t="shared" si="3"/>
        <v>2.0459999999999998</v>
      </c>
      <c r="T43" s="58">
        <f t="shared" si="4"/>
        <v>5.3277999999999999</v>
      </c>
      <c r="U43" s="58">
        <f t="shared" si="5"/>
        <v>7.3737999999999992</v>
      </c>
      <c r="V43" s="58">
        <f t="shared" si="6"/>
        <v>138.5261999999999</v>
      </c>
      <c r="W43" s="59">
        <f t="shared" si="7"/>
        <v>46753</v>
      </c>
      <c r="X43">
        <v>3</v>
      </c>
    </row>
    <row r="44" spans="1:24" x14ac:dyDescent="0.25">
      <c r="A44" s="30">
        <v>30</v>
      </c>
      <c r="B44" s="31">
        <v>30</v>
      </c>
      <c r="C44" s="31">
        <v>29</v>
      </c>
      <c r="D44" s="32">
        <v>2.0163000000000002</v>
      </c>
      <c r="E44" s="32">
        <v>5.3552999999999997</v>
      </c>
      <c r="F44" s="32">
        <f t="shared" si="8"/>
        <v>7.3715999999999999</v>
      </c>
      <c r="G44" s="32"/>
      <c r="H44" s="33">
        <v>356.1185000000001</v>
      </c>
      <c r="I44" s="34">
        <v>46844</v>
      </c>
      <c r="J44" s="50">
        <f t="shared" si="0"/>
        <v>0</v>
      </c>
      <c r="K44" s="54">
        <f t="shared" si="9"/>
        <v>2.0163000000000002</v>
      </c>
      <c r="L44" s="50">
        <f t="shared" si="1"/>
        <v>0</v>
      </c>
      <c r="M44" s="50">
        <f t="shared" si="2"/>
        <v>0</v>
      </c>
      <c r="P44" s="57" t="s">
        <v>38</v>
      </c>
      <c r="Q44">
        <v>30</v>
      </c>
      <c r="R44" s="60">
        <f t="shared" si="10"/>
        <v>356.1185000000001</v>
      </c>
      <c r="S44" s="58">
        <f t="shared" si="3"/>
        <v>2.0163000000000002</v>
      </c>
      <c r="T44" s="58">
        <f t="shared" si="4"/>
        <v>5.3552999999999997</v>
      </c>
      <c r="U44" s="58">
        <f t="shared" si="5"/>
        <v>7.3715999999999999</v>
      </c>
      <c r="V44" s="58">
        <f t="shared" si="6"/>
        <v>143.8814999999999</v>
      </c>
      <c r="W44" s="59">
        <f t="shared" si="7"/>
        <v>46844</v>
      </c>
      <c r="X44">
        <v>3</v>
      </c>
    </row>
    <row r="45" spans="1:24" x14ac:dyDescent="0.25">
      <c r="A45" s="30">
        <v>31</v>
      </c>
      <c r="B45" s="31">
        <v>31</v>
      </c>
      <c r="C45" s="31">
        <v>30</v>
      </c>
      <c r="D45" s="32">
        <v>1.9863999999999999</v>
      </c>
      <c r="E45" s="32">
        <v>5.3691000000000004</v>
      </c>
      <c r="F45" s="32">
        <f t="shared" si="8"/>
        <v>7.3555000000000001</v>
      </c>
      <c r="G45" s="32"/>
      <c r="H45" s="33">
        <v>350.74940000000009</v>
      </c>
      <c r="I45" s="34">
        <v>46935</v>
      </c>
      <c r="J45" s="50">
        <f t="shared" si="0"/>
        <v>0</v>
      </c>
      <c r="K45" s="54">
        <f t="shared" si="9"/>
        <v>1.9863999999999999</v>
      </c>
      <c r="L45" s="50">
        <f t="shared" si="1"/>
        <v>0</v>
      </c>
      <c r="M45" s="50">
        <f t="shared" si="2"/>
        <v>0</v>
      </c>
      <c r="P45" s="57" t="s">
        <v>38</v>
      </c>
      <c r="Q45">
        <v>31</v>
      </c>
      <c r="R45" s="60">
        <f t="shared" si="10"/>
        <v>350.74940000000009</v>
      </c>
      <c r="S45" s="58">
        <f t="shared" si="3"/>
        <v>1.9863999999999999</v>
      </c>
      <c r="T45" s="58">
        <f t="shared" si="4"/>
        <v>5.3691000000000004</v>
      </c>
      <c r="U45" s="58">
        <f t="shared" si="5"/>
        <v>7.3555000000000001</v>
      </c>
      <c r="V45" s="58">
        <f t="shared" si="6"/>
        <v>149.25059999999991</v>
      </c>
      <c r="W45" s="59">
        <f t="shared" si="7"/>
        <v>46935</v>
      </c>
      <c r="X45">
        <v>3</v>
      </c>
    </row>
    <row r="46" spans="1:24" x14ac:dyDescent="0.25">
      <c r="A46" s="30">
        <v>32</v>
      </c>
      <c r="B46" s="31">
        <v>32</v>
      </c>
      <c r="C46" s="31">
        <v>31</v>
      </c>
      <c r="D46" s="32">
        <v>1.9563999999999999</v>
      </c>
      <c r="E46" s="32">
        <v>5.3990999999999998</v>
      </c>
      <c r="F46" s="32">
        <f t="shared" si="8"/>
        <v>7.3554999999999993</v>
      </c>
      <c r="G46" s="32"/>
      <c r="H46" s="33">
        <v>345.35030000000012</v>
      </c>
      <c r="I46" s="34">
        <v>47027</v>
      </c>
      <c r="J46" s="50">
        <f t="shared" si="0"/>
        <v>0</v>
      </c>
      <c r="K46" s="54">
        <f t="shared" si="9"/>
        <v>1.9563999999999999</v>
      </c>
      <c r="L46" s="50">
        <f t="shared" si="1"/>
        <v>0</v>
      </c>
      <c r="M46" s="50">
        <f t="shared" si="2"/>
        <v>0</v>
      </c>
      <c r="P46" s="57" t="s">
        <v>38</v>
      </c>
      <c r="Q46">
        <v>32</v>
      </c>
      <c r="R46" s="60">
        <f t="shared" si="10"/>
        <v>345.35030000000012</v>
      </c>
      <c r="S46" s="58">
        <f t="shared" si="3"/>
        <v>1.9563999999999999</v>
      </c>
      <c r="T46" s="58">
        <f t="shared" si="4"/>
        <v>5.3990999999999998</v>
      </c>
      <c r="U46" s="58">
        <f t="shared" si="5"/>
        <v>7.3554999999999993</v>
      </c>
      <c r="V46" s="58">
        <f t="shared" si="6"/>
        <v>154.64969999999988</v>
      </c>
      <c r="W46" s="59">
        <f t="shared" si="7"/>
        <v>47027</v>
      </c>
      <c r="X46">
        <v>3</v>
      </c>
    </row>
    <row r="47" spans="1:24" x14ac:dyDescent="0.25">
      <c r="A47" s="30">
        <v>33</v>
      </c>
      <c r="B47" s="31">
        <v>33</v>
      </c>
      <c r="C47" s="31">
        <v>32</v>
      </c>
      <c r="D47" s="32">
        <v>1.9262999999999999</v>
      </c>
      <c r="E47" s="32">
        <v>5.4291999999999998</v>
      </c>
      <c r="F47" s="32">
        <f t="shared" si="8"/>
        <v>7.3554999999999993</v>
      </c>
      <c r="G47" s="32"/>
      <c r="H47" s="33">
        <v>339.92110000000014</v>
      </c>
      <c r="I47" s="34">
        <v>47119</v>
      </c>
      <c r="J47" s="50">
        <f t="shared" si="0"/>
        <v>0</v>
      </c>
      <c r="K47" s="54">
        <f t="shared" si="9"/>
        <v>1.9262999999999999</v>
      </c>
      <c r="L47" s="50">
        <f t="shared" si="1"/>
        <v>0</v>
      </c>
      <c r="M47" s="50">
        <f t="shared" si="2"/>
        <v>0</v>
      </c>
      <c r="P47" s="57" t="s">
        <v>38</v>
      </c>
      <c r="Q47">
        <v>33</v>
      </c>
      <c r="R47" s="60">
        <f t="shared" si="10"/>
        <v>339.92110000000014</v>
      </c>
      <c r="S47" s="58">
        <f t="shared" si="3"/>
        <v>1.9262999999999999</v>
      </c>
      <c r="T47" s="58">
        <f t="shared" si="4"/>
        <v>5.4291999999999998</v>
      </c>
      <c r="U47" s="58">
        <f t="shared" si="5"/>
        <v>7.3554999999999993</v>
      </c>
      <c r="V47" s="58">
        <f t="shared" si="6"/>
        <v>160.07889999999986</v>
      </c>
      <c r="W47" s="59">
        <f t="shared" si="7"/>
        <v>47119</v>
      </c>
      <c r="X47">
        <v>3</v>
      </c>
    </row>
    <row r="48" spans="1:24" x14ac:dyDescent="0.25">
      <c r="A48" s="30">
        <v>34</v>
      </c>
      <c r="B48" s="31">
        <v>34</v>
      </c>
      <c r="C48" s="31">
        <v>33</v>
      </c>
      <c r="D48" s="32">
        <v>1.8959999999999999</v>
      </c>
      <c r="E48" s="32">
        <v>5.4595000000000002</v>
      </c>
      <c r="F48" s="32">
        <f t="shared" si="8"/>
        <v>7.3555000000000001</v>
      </c>
      <c r="G48" s="32"/>
      <c r="H48" s="33">
        <v>334.46160000000015</v>
      </c>
      <c r="I48" s="34">
        <v>47209</v>
      </c>
      <c r="J48" s="50">
        <f t="shared" si="0"/>
        <v>0</v>
      </c>
      <c r="K48" s="54">
        <f t="shared" si="9"/>
        <v>1.8959999999999999</v>
      </c>
      <c r="L48" s="50">
        <f t="shared" si="1"/>
        <v>0</v>
      </c>
      <c r="M48" s="50">
        <f t="shared" si="2"/>
        <v>0</v>
      </c>
      <c r="P48" s="57" t="s">
        <v>38</v>
      </c>
      <c r="Q48">
        <v>34</v>
      </c>
      <c r="R48" s="60">
        <f t="shared" si="10"/>
        <v>334.46160000000015</v>
      </c>
      <c r="S48" s="58">
        <f t="shared" si="3"/>
        <v>1.8959999999999999</v>
      </c>
      <c r="T48" s="58">
        <f t="shared" si="4"/>
        <v>5.4595000000000002</v>
      </c>
      <c r="U48" s="58">
        <f t="shared" si="5"/>
        <v>7.3555000000000001</v>
      </c>
      <c r="V48" s="58">
        <f t="shared" si="6"/>
        <v>165.53839999999985</v>
      </c>
      <c r="W48" s="59">
        <f t="shared" si="7"/>
        <v>47209</v>
      </c>
      <c r="X48">
        <v>3</v>
      </c>
    </row>
    <row r="49" spans="1:24" x14ac:dyDescent="0.25">
      <c r="A49" s="30">
        <v>35</v>
      </c>
      <c r="B49" s="31">
        <v>35</v>
      </c>
      <c r="C49" s="31">
        <v>34</v>
      </c>
      <c r="D49" s="32">
        <v>1.8655999999999999</v>
      </c>
      <c r="E49" s="32">
        <v>5.4898999999999996</v>
      </c>
      <c r="F49" s="32">
        <f t="shared" si="8"/>
        <v>7.3554999999999993</v>
      </c>
      <c r="G49" s="32"/>
      <c r="H49" s="33">
        <v>328.97170000000017</v>
      </c>
      <c r="I49" s="34">
        <v>47300</v>
      </c>
      <c r="J49" s="50">
        <f t="shared" si="0"/>
        <v>0</v>
      </c>
      <c r="K49" s="54">
        <f t="shared" si="9"/>
        <v>1.8655999999999999</v>
      </c>
      <c r="L49" s="50">
        <f t="shared" si="1"/>
        <v>0</v>
      </c>
      <c r="M49" s="50">
        <f t="shared" si="2"/>
        <v>0</v>
      </c>
      <c r="P49" s="57" t="s">
        <v>38</v>
      </c>
      <c r="Q49">
        <v>35</v>
      </c>
      <c r="R49" s="60">
        <f t="shared" si="10"/>
        <v>328.97170000000017</v>
      </c>
      <c r="S49" s="58">
        <f t="shared" si="3"/>
        <v>1.8655999999999999</v>
      </c>
      <c r="T49" s="58">
        <f t="shared" si="4"/>
        <v>5.4898999999999996</v>
      </c>
      <c r="U49" s="58">
        <f t="shared" si="5"/>
        <v>7.3554999999999993</v>
      </c>
      <c r="V49" s="58">
        <f t="shared" si="6"/>
        <v>171.02829999999983</v>
      </c>
      <c r="W49" s="59">
        <f t="shared" si="7"/>
        <v>47300</v>
      </c>
      <c r="X49">
        <v>3</v>
      </c>
    </row>
    <row r="50" spans="1:24" x14ac:dyDescent="0.25">
      <c r="A50" s="30">
        <v>36</v>
      </c>
      <c r="B50" s="31">
        <v>36</v>
      </c>
      <c r="C50" s="31">
        <v>35</v>
      </c>
      <c r="D50" s="32">
        <v>1.835</v>
      </c>
      <c r="E50" s="32">
        <v>5.5206</v>
      </c>
      <c r="F50" s="32">
        <f t="shared" si="8"/>
        <v>7.3555999999999999</v>
      </c>
      <c r="G50" s="32"/>
      <c r="H50" s="33">
        <v>323.45110000000017</v>
      </c>
      <c r="I50" s="34">
        <v>47392</v>
      </c>
      <c r="J50" s="50">
        <f t="shared" si="0"/>
        <v>0</v>
      </c>
      <c r="K50" s="54">
        <f t="shared" si="9"/>
        <v>1.835</v>
      </c>
      <c r="L50" s="50">
        <f t="shared" si="1"/>
        <v>0</v>
      </c>
      <c r="M50" s="50">
        <f t="shared" si="2"/>
        <v>0</v>
      </c>
      <c r="P50" s="57" t="s">
        <v>38</v>
      </c>
      <c r="Q50">
        <v>36</v>
      </c>
      <c r="R50" s="60">
        <f t="shared" si="10"/>
        <v>323.45110000000017</v>
      </c>
      <c r="S50" s="58">
        <f t="shared" si="3"/>
        <v>1.835</v>
      </c>
      <c r="T50" s="58">
        <f t="shared" si="4"/>
        <v>5.5206</v>
      </c>
      <c r="U50" s="58">
        <f t="shared" si="5"/>
        <v>7.3555999999999999</v>
      </c>
      <c r="V50" s="58">
        <f t="shared" si="6"/>
        <v>176.54889999999983</v>
      </c>
      <c r="W50" s="59">
        <f t="shared" si="7"/>
        <v>47392</v>
      </c>
      <c r="X50">
        <v>3</v>
      </c>
    </row>
    <row r="51" spans="1:24" x14ac:dyDescent="0.25">
      <c r="A51" s="30">
        <v>37</v>
      </c>
      <c r="B51" s="31">
        <v>37</v>
      </c>
      <c r="C51" s="31">
        <v>36</v>
      </c>
      <c r="D51" s="32">
        <v>1.8042</v>
      </c>
      <c r="E51" s="32">
        <v>5.5514000000000001</v>
      </c>
      <c r="F51" s="32">
        <f t="shared" si="8"/>
        <v>7.3555999999999999</v>
      </c>
      <c r="G51" s="32"/>
      <c r="H51" s="33">
        <v>317.89970000000017</v>
      </c>
      <c r="I51" s="34">
        <v>47484</v>
      </c>
      <c r="J51" s="50">
        <f t="shared" si="0"/>
        <v>0</v>
      </c>
      <c r="K51" s="54">
        <f t="shared" si="9"/>
        <v>1.8042</v>
      </c>
      <c r="L51" s="50">
        <f t="shared" si="1"/>
        <v>0</v>
      </c>
      <c r="M51" s="50">
        <f t="shared" si="2"/>
        <v>0</v>
      </c>
      <c r="P51" s="57" t="s">
        <v>38</v>
      </c>
      <c r="Q51">
        <v>37</v>
      </c>
      <c r="R51" s="60">
        <f t="shared" si="10"/>
        <v>317.89970000000017</v>
      </c>
      <c r="S51" s="58">
        <f t="shared" si="3"/>
        <v>1.8042</v>
      </c>
      <c r="T51" s="58">
        <f t="shared" si="4"/>
        <v>5.5514000000000001</v>
      </c>
      <c r="U51" s="58">
        <f t="shared" si="5"/>
        <v>7.3555999999999999</v>
      </c>
      <c r="V51" s="58">
        <f t="shared" si="6"/>
        <v>182.10029999999983</v>
      </c>
      <c r="W51" s="59">
        <f t="shared" si="7"/>
        <v>47484</v>
      </c>
      <c r="X51">
        <v>3</v>
      </c>
    </row>
    <row r="52" spans="1:24" x14ac:dyDescent="0.25">
      <c r="A52" s="30">
        <v>38</v>
      </c>
      <c r="B52" s="31">
        <v>38</v>
      </c>
      <c r="C52" s="31">
        <v>37</v>
      </c>
      <c r="D52" s="32">
        <v>1.7732000000000001</v>
      </c>
      <c r="E52" s="32">
        <v>5.5823</v>
      </c>
      <c r="F52" s="32">
        <f t="shared" si="8"/>
        <v>7.3555000000000001</v>
      </c>
      <c r="G52" s="32"/>
      <c r="H52" s="33">
        <v>312.31740000000019</v>
      </c>
      <c r="I52" s="34">
        <v>47574</v>
      </c>
      <c r="J52" s="50">
        <f t="shared" si="0"/>
        <v>0</v>
      </c>
      <c r="K52" s="54">
        <f t="shared" si="9"/>
        <v>1.7732000000000001</v>
      </c>
      <c r="L52" s="50">
        <f t="shared" si="1"/>
        <v>0</v>
      </c>
      <c r="M52" s="50">
        <f t="shared" si="2"/>
        <v>0</v>
      </c>
      <c r="P52" s="57" t="s">
        <v>38</v>
      </c>
      <c r="Q52">
        <v>38</v>
      </c>
      <c r="R52" s="60">
        <f t="shared" si="10"/>
        <v>312.31740000000019</v>
      </c>
      <c r="S52" s="58">
        <f t="shared" si="3"/>
        <v>1.7732000000000001</v>
      </c>
      <c r="T52" s="58">
        <f t="shared" si="4"/>
        <v>5.5823</v>
      </c>
      <c r="U52" s="58">
        <f t="shared" si="5"/>
        <v>7.3555000000000001</v>
      </c>
      <c r="V52" s="58">
        <f t="shared" si="6"/>
        <v>187.68259999999981</v>
      </c>
      <c r="W52" s="59">
        <f t="shared" si="7"/>
        <v>47574</v>
      </c>
      <c r="X52">
        <v>3</v>
      </c>
    </row>
    <row r="53" spans="1:24" x14ac:dyDescent="0.25">
      <c r="A53" s="30">
        <v>39</v>
      </c>
      <c r="B53" s="31">
        <v>39</v>
      </c>
      <c r="C53" s="31">
        <v>38</v>
      </c>
      <c r="D53" s="32">
        <v>1.7421</v>
      </c>
      <c r="E53" s="32">
        <v>5.6135000000000002</v>
      </c>
      <c r="F53" s="32">
        <f t="shared" si="8"/>
        <v>7.3555999999999999</v>
      </c>
      <c r="G53" s="32"/>
      <c r="H53" s="33">
        <v>306.7039000000002</v>
      </c>
      <c r="I53" s="34">
        <v>47665</v>
      </c>
      <c r="J53" s="50">
        <f t="shared" si="0"/>
        <v>0</v>
      </c>
      <c r="K53" s="54">
        <f t="shared" si="9"/>
        <v>1.7421</v>
      </c>
      <c r="L53" s="50">
        <f t="shared" si="1"/>
        <v>0</v>
      </c>
      <c r="M53" s="50">
        <f t="shared" si="2"/>
        <v>0</v>
      </c>
      <c r="P53" s="57" t="s">
        <v>38</v>
      </c>
      <c r="Q53">
        <v>39</v>
      </c>
      <c r="R53" s="60">
        <f t="shared" si="10"/>
        <v>306.7039000000002</v>
      </c>
      <c r="S53" s="58">
        <f t="shared" si="3"/>
        <v>1.7421</v>
      </c>
      <c r="T53" s="58">
        <f t="shared" si="4"/>
        <v>5.6135000000000002</v>
      </c>
      <c r="U53" s="58">
        <f t="shared" si="5"/>
        <v>7.3555999999999999</v>
      </c>
      <c r="V53" s="58">
        <f t="shared" si="6"/>
        <v>193.2960999999998</v>
      </c>
      <c r="W53" s="59">
        <f t="shared" si="7"/>
        <v>47665</v>
      </c>
      <c r="X53">
        <v>3</v>
      </c>
    </row>
    <row r="54" spans="1:24" x14ac:dyDescent="0.25">
      <c r="A54" s="30">
        <v>40</v>
      </c>
      <c r="B54" s="31">
        <v>40</v>
      </c>
      <c r="C54" s="31">
        <v>39</v>
      </c>
      <c r="D54" s="32">
        <v>1.7107000000000001</v>
      </c>
      <c r="E54" s="32">
        <v>5.6448</v>
      </c>
      <c r="F54" s="32">
        <f t="shared" si="8"/>
        <v>7.3555000000000001</v>
      </c>
      <c r="G54" s="32"/>
      <c r="H54" s="33">
        <v>301.05910000000023</v>
      </c>
      <c r="I54" s="34">
        <v>47757</v>
      </c>
      <c r="J54" s="50">
        <f t="shared" si="0"/>
        <v>0</v>
      </c>
      <c r="K54" s="54">
        <f t="shared" si="9"/>
        <v>1.7107000000000001</v>
      </c>
      <c r="L54" s="50">
        <f t="shared" si="1"/>
        <v>0</v>
      </c>
      <c r="M54" s="50">
        <f t="shared" si="2"/>
        <v>0</v>
      </c>
      <c r="P54" s="57" t="s">
        <v>38</v>
      </c>
      <c r="Q54">
        <v>40</v>
      </c>
      <c r="R54" s="60">
        <f t="shared" si="10"/>
        <v>301.05910000000023</v>
      </c>
      <c r="S54" s="58">
        <f t="shared" si="3"/>
        <v>1.7107000000000001</v>
      </c>
      <c r="T54" s="58">
        <f t="shared" si="4"/>
        <v>5.6448</v>
      </c>
      <c r="U54" s="58">
        <f t="shared" si="5"/>
        <v>7.3555000000000001</v>
      </c>
      <c r="V54" s="58">
        <f t="shared" si="6"/>
        <v>198.94089999999977</v>
      </c>
      <c r="W54" s="59">
        <f t="shared" si="7"/>
        <v>47757</v>
      </c>
      <c r="X54">
        <v>3</v>
      </c>
    </row>
    <row r="55" spans="1:24" x14ac:dyDescent="0.25">
      <c r="A55" s="30">
        <v>41</v>
      </c>
      <c r="B55" s="31">
        <v>41</v>
      </c>
      <c r="C55" s="31">
        <v>40</v>
      </c>
      <c r="D55" s="32">
        <v>1.6793</v>
      </c>
      <c r="E55" s="32">
        <v>5.6763000000000003</v>
      </c>
      <c r="F55" s="32">
        <f t="shared" si="8"/>
        <v>7.3556000000000008</v>
      </c>
      <c r="G55" s="32"/>
      <c r="H55" s="33">
        <v>295.3828000000002</v>
      </c>
      <c r="I55" s="34">
        <v>47849</v>
      </c>
      <c r="J55" s="50">
        <f t="shared" si="0"/>
        <v>0</v>
      </c>
      <c r="K55" s="54">
        <f t="shared" si="9"/>
        <v>1.6793</v>
      </c>
      <c r="L55" s="50">
        <f t="shared" si="1"/>
        <v>0</v>
      </c>
      <c r="M55" s="50">
        <f t="shared" si="2"/>
        <v>0</v>
      </c>
      <c r="P55" s="57" t="s">
        <v>38</v>
      </c>
      <c r="Q55">
        <v>41</v>
      </c>
      <c r="R55" s="60">
        <f t="shared" si="10"/>
        <v>295.3828000000002</v>
      </c>
      <c r="S55" s="58">
        <f t="shared" si="3"/>
        <v>1.6793</v>
      </c>
      <c r="T55" s="58">
        <f t="shared" si="4"/>
        <v>5.6763000000000003</v>
      </c>
      <c r="U55" s="58">
        <f t="shared" si="5"/>
        <v>7.3556000000000008</v>
      </c>
      <c r="V55" s="58">
        <f t="shared" si="6"/>
        <v>204.6171999999998</v>
      </c>
      <c r="W55" s="59">
        <f t="shared" si="7"/>
        <v>47849</v>
      </c>
      <c r="X55">
        <v>3</v>
      </c>
    </row>
    <row r="56" spans="1:24" x14ac:dyDescent="0.25">
      <c r="A56" s="30">
        <v>42</v>
      </c>
      <c r="B56" s="31">
        <v>42</v>
      </c>
      <c r="C56" s="31">
        <v>41</v>
      </c>
      <c r="D56" s="32">
        <v>1.6476</v>
      </c>
      <c r="E56" s="32">
        <v>5.7079000000000004</v>
      </c>
      <c r="F56" s="32">
        <f t="shared" si="8"/>
        <v>7.3555000000000001</v>
      </c>
      <c r="G56" s="32"/>
      <c r="H56" s="33">
        <v>289.67490000000021</v>
      </c>
      <c r="I56" s="34">
        <v>47939</v>
      </c>
      <c r="J56" s="50">
        <f t="shared" si="0"/>
        <v>0</v>
      </c>
      <c r="K56" s="54">
        <f t="shared" si="9"/>
        <v>1.6476</v>
      </c>
      <c r="L56" s="50">
        <f t="shared" si="1"/>
        <v>0</v>
      </c>
      <c r="M56" s="50">
        <f t="shared" si="2"/>
        <v>0</v>
      </c>
      <c r="P56" s="57" t="s">
        <v>38</v>
      </c>
      <c r="Q56">
        <v>42</v>
      </c>
      <c r="R56" s="60">
        <f t="shared" si="10"/>
        <v>289.67490000000021</v>
      </c>
      <c r="S56" s="58">
        <f t="shared" si="3"/>
        <v>1.6476</v>
      </c>
      <c r="T56" s="58">
        <f t="shared" si="4"/>
        <v>5.7079000000000004</v>
      </c>
      <c r="U56" s="58">
        <f t="shared" si="5"/>
        <v>7.3555000000000001</v>
      </c>
      <c r="V56" s="58">
        <f t="shared" si="6"/>
        <v>210.32509999999979</v>
      </c>
      <c r="W56" s="59">
        <f t="shared" si="7"/>
        <v>47939</v>
      </c>
      <c r="X56">
        <v>3</v>
      </c>
    </row>
    <row r="57" spans="1:24" x14ac:dyDescent="0.25">
      <c r="A57" s="30">
        <v>43</v>
      </c>
      <c r="B57" s="31">
        <v>43</v>
      </c>
      <c r="C57" s="31">
        <v>42</v>
      </c>
      <c r="D57" s="32">
        <v>1.6157999999999999</v>
      </c>
      <c r="E57" s="32">
        <v>5.7397999999999998</v>
      </c>
      <c r="F57" s="32">
        <f t="shared" si="8"/>
        <v>7.3555999999999999</v>
      </c>
      <c r="G57" s="32"/>
      <c r="H57" s="33">
        <v>283.9351000000002</v>
      </c>
      <c r="I57" s="34">
        <v>48030</v>
      </c>
      <c r="J57" s="50">
        <f t="shared" si="0"/>
        <v>0</v>
      </c>
      <c r="K57" s="54">
        <f t="shared" si="9"/>
        <v>1.6157999999999999</v>
      </c>
      <c r="L57" s="50">
        <f t="shared" si="1"/>
        <v>0</v>
      </c>
      <c r="M57" s="50">
        <f t="shared" si="2"/>
        <v>0</v>
      </c>
      <c r="P57" s="57" t="s">
        <v>38</v>
      </c>
      <c r="Q57">
        <v>43</v>
      </c>
      <c r="R57" s="60">
        <f t="shared" si="10"/>
        <v>283.9351000000002</v>
      </c>
      <c r="S57" s="58">
        <f t="shared" si="3"/>
        <v>1.6157999999999999</v>
      </c>
      <c r="T57" s="58">
        <f t="shared" si="4"/>
        <v>5.7397999999999998</v>
      </c>
      <c r="U57" s="58">
        <f t="shared" si="5"/>
        <v>7.3555999999999999</v>
      </c>
      <c r="V57" s="58">
        <f t="shared" si="6"/>
        <v>216.0648999999998</v>
      </c>
      <c r="W57" s="59">
        <f t="shared" si="7"/>
        <v>48030</v>
      </c>
      <c r="X57">
        <v>3</v>
      </c>
    </row>
    <row r="58" spans="1:24" x14ac:dyDescent="0.25">
      <c r="A58" s="30">
        <v>44</v>
      </c>
      <c r="B58" s="31">
        <v>44</v>
      </c>
      <c r="C58" s="31">
        <v>43</v>
      </c>
      <c r="D58" s="32">
        <v>1.5837000000000001</v>
      </c>
      <c r="E58" s="32">
        <v>5.7662000000000004</v>
      </c>
      <c r="F58" s="32">
        <f t="shared" si="8"/>
        <v>7.3499000000000008</v>
      </c>
      <c r="G58" s="32"/>
      <c r="H58" s="33">
        <v>278.16890000000018</v>
      </c>
      <c r="I58" s="34">
        <v>48122</v>
      </c>
      <c r="J58" s="50">
        <f t="shared" si="0"/>
        <v>0</v>
      </c>
      <c r="K58" s="54">
        <f t="shared" si="9"/>
        <v>1.5837000000000001</v>
      </c>
      <c r="L58" s="50">
        <f t="shared" si="1"/>
        <v>0</v>
      </c>
      <c r="M58" s="50">
        <f t="shared" si="2"/>
        <v>0</v>
      </c>
      <c r="P58" s="57" t="s">
        <v>38</v>
      </c>
      <c r="Q58">
        <v>44</v>
      </c>
      <c r="R58" s="60">
        <f t="shared" si="10"/>
        <v>278.16890000000018</v>
      </c>
      <c r="S58" s="58">
        <f t="shared" si="3"/>
        <v>1.5837000000000001</v>
      </c>
      <c r="T58" s="58">
        <f t="shared" si="4"/>
        <v>5.7662000000000004</v>
      </c>
      <c r="U58" s="58">
        <f t="shared" si="5"/>
        <v>7.3499000000000008</v>
      </c>
      <c r="V58" s="58">
        <f t="shared" si="6"/>
        <v>221.83109999999982</v>
      </c>
      <c r="W58" s="59">
        <f t="shared" si="7"/>
        <v>48122</v>
      </c>
      <c r="X58">
        <v>3</v>
      </c>
    </row>
    <row r="59" spans="1:24" x14ac:dyDescent="0.25">
      <c r="A59" s="30">
        <v>45</v>
      </c>
      <c r="B59" s="31">
        <v>45</v>
      </c>
      <c r="C59" s="31">
        <v>44</v>
      </c>
      <c r="D59" s="32">
        <v>1.5516000000000001</v>
      </c>
      <c r="E59" s="32">
        <v>5.7851999999999997</v>
      </c>
      <c r="F59" s="32">
        <f t="shared" si="8"/>
        <v>7.3368000000000002</v>
      </c>
      <c r="G59" s="32"/>
      <c r="H59" s="33">
        <v>272.3837000000002</v>
      </c>
      <c r="I59" s="34">
        <v>48214</v>
      </c>
      <c r="J59" s="50">
        <f t="shared" si="0"/>
        <v>0</v>
      </c>
      <c r="K59" s="54">
        <f t="shared" si="9"/>
        <v>1.5516000000000001</v>
      </c>
      <c r="L59" s="50">
        <f t="shared" si="1"/>
        <v>0</v>
      </c>
      <c r="M59" s="50">
        <f t="shared" si="2"/>
        <v>0</v>
      </c>
      <c r="P59" s="57" t="s">
        <v>38</v>
      </c>
      <c r="Q59">
        <v>45</v>
      </c>
      <c r="R59" s="60">
        <f t="shared" si="10"/>
        <v>272.3837000000002</v>
      </c>
      <c r="S59" s="58">
        <f t="shared" si="3"/>
        <v>1.5516000000000001</v>
      </c>
      <c r="T59" s="58">
        <f t="shared" si="4"/>
        <v>5.7851999999999997</v>
      </c>
      <c r="U59" s="58">
        <f t="shared" si="5"/>
        <v>7.3368000000000002</v>
      </c>
      <c r="V59" s="58">
        <f t="shared" si="6"/>
        <v>227.6162999999998</v>
      </c>
      <c r="W59" s="59">
        <f t="shared" si="7"/>
        <v>48214</v>
      </c>
      <c r="X59">
        <v>3</v>
      </c>
    </row>
    <row r="60" spans="1:24" x14ac:dyDescent="0.25">
      <c r="A60" s="30">
        <v>46</v>
      </c>
      <c r="B60" s="31">
        <v>46</v>
      </c>
      <c r="C60" s="31">
        <v>45</v>
      </c>
      <c r="D60" s="32">
        <v>1.5193000000000001</v>
      </c>
      <c r="E60" s="32">
        <v>5.8150000000000004</v>
      </c>
      <c r="F60" s="32">
        <f t="shared" si="8"/>
        <v>7.3343000000000007</v>
      </c>
      <c r="G60" s="32"/>
      <c r="H60" s="33">
        <v>266.56870000000021</v>
      </c>
      <c r="I60" s="34">
        <v>48305</v>
      </c>
      <c r="J60" s="50">
        <f t="shared" si="0"/>
        <v>0</v>
      </c>
      <c r="K60" s="54">
        <f t="shared" si="9"/>
        <v>1.5193000000000001</v>
      </c>
      <c r="L60" s="50">
        <f t="shared" si="1"/>
        <v>0</v>
      </c>
      <c r="M60" s="50">
        <f t="shared" si="2"/>
        <v>0</v>
      </c>
      <c r="P60" s="57" t="s">
        <v>38</v>
      </c>
      <c r="Q60">
        <v>46</v>
      </c>
      <c r="R60" s="60">
        <f t="shared" si="10"/>
        <v>266.56870000000021</v>
      </c>
      <c r="S60" s="58">
        <f t="shared" si="3"/>
        <v>1.5193000000000001</v>
      </c>
      <c r="T60" s="58">
        <f t="shared" si="4"/>
        <v>5.8150000000000004</v>
      </c>
      <c r="U60" s="58">
        <f t="shared" si="5"/>
        <v>7.3343000000000007</v>
      </c>
      <c r="V60" s="58">
        <f t="shared" si="6"/>
        <v>233.43129999999979</v>
      </c>
      <c r="W60" s="59">
        <f t="shared" si="7"/>
        <v>48305</v>
      </c>
      <c r="X60">
        <v>3</v>
      </c>
    </row>
    <row r="61" spans="1:24" x14ac:dyDescent="0.25">
      <c r="A61" s="30">
        <v>47</v>
      </c>
      <c r="B61" s="31">
        <v>47</v>
      </c>
      <c r="C61" s="31">
        <v>46</v>
      </c>
      <c r="D61" s="32">
        <v>1.4869000000000001</v>
      </c>
      <c r="E61" s="32">
        <v>5.8114999999999997</v>
      </c>
      <c r="F61" s="32">
        <f t="shared" si="8"/>
        <v>7.2984</v>
      </c>
      <c r="G61" s="32"/>
      <c r="H61" s="33">
        <v>260.75720000000018</v>
      </c>
      <c r="I61" s="34">
        <v>48396</v>
      </c>
      <c r="J61" s="50">
        <f t="shared" si="0"/>
        <v>0</v>
      </c>
      <c r="K61" s="54">
        <f t="shared" si="9"/>
        <v>1.4869000000000001</v>
      </c>
      <c r="L61" s="50">
        <f t="shared" si="1"/>
        <v>0</v>
      </c>
      <c r="M61" s="50">
        <f t="shared" si="2"/>
        <v>0</v>
      </c>
      <c r="P61" s="57" t="s">
        <v>38</v>
      </c>
      <c r="Q61">
        <v>47</v>
      </c>
      <c r="R61" s="60">
        <f t="shared" si="10"/>
        <v>260.75720000000018</v>
      </c>
      <c r="S61" s="58">
        <f t="shared" si="3"/>
        <v>1.4869000000000001</v>
      </c>
      <c r="T61" s="58">
        <f t="shared" si="4"/>
        <v>5.8114999999999997</v>
      </c>
      <c r="U61" s="58">
        <f t="shared" si="5"/>
        <v>7.2984</v>
      </c>
      <c r="V61" s="58">
        <f t="shared" si="6"/>
        <v>239.24279999999982</v>
      </c>
      <c r="W61" s="59">
        <f t="shared" si="7"/>
        <v>48396</v>
      </c>
      <c r="X61">
        <v>3</v>
      </c>
    </row>
    <row r="62" spans="1:24" x14ac:dyDescent="0.25">
      <c r="A62" s="30">
        <v>48</v>
      </c>
      <c r="B62" s="31">
        <v>48</v>
      </c>
      <c r="C62" s="31">
        <v>47</v>
      </c>
      <c r="D62" s="32">
        <v>1.4544999999999999</v>
      </c>
      <c r="E62" s="32">
        <v>5.8314000000000004</v>
      </c>
      <c r="F62" s="32">
        <f t="shared" si="8"/>
        <v>7.2858999999999998</v>
      </c>
      <c r="G62" s="32"/>
      <c r="H62" s="33">
        <v>254.92580000000018</v>
      </c>
      <c r="I62" s="34">
        <v>48488</v>
      </c>
      <c r="J62" s="50">
        <f t="shared" si="0"/>
        <v>0</v>
      </c>
      <c r="K62" s="54">
        <f t="shared" si="9"/>
        <v>1.4544999999999999</v>
      </c>
      <c r="L62" s="50">
        <f t="shared" si="1"/>
        <v>0</v>
      </c>
      <c r="M62" s="50">
        <f t="shared" si="2"/>
        <v>0</v>
      </c>
      <c r="P62" s="57" t="s">
        <v>38</v>
      </c>
      <c r="Q62">
        <v>48</v>
      </c>
      <c r="R62" s="60">
        <f t="shared" si="10"/>
        <v>254.92580000000018</v>
      </c>
      <c r="S62" s="58">
        <f t="shared" si="3"/>
        <v>1.4544999999999999</v>
      </c>
      <c r="T62" s="58">
        <f t="shared" si="4"/>
        <v>5.8314000000000004</v>
      </c>
      <c r="U62" s="58">
        <f t="shared" si="5"/>
        <v>7.2858999999999998</v>
      </c>
      <c r="V62" s="58">
        <f t="shared" si="6"/>
        <v>245.07419999999982</v>
      </c>
      <c r="W62" s="59">
        <f t="shared" si="7"/>
        <v>48488</v>
      </c>
      <c r="X62">
        <v>3</v>
      </c>
    </row>
    <row r="63" spans="1:24" x14ac:dyDescent="0.25">
      <c r="A63" s="30">
        <v>49</v>
      </c>
      <c r="B63" s="31">
        <v>49</v>
      </c>
      <c r="C63" s="31">
        <v>48</v>
      </c>
      <c r="D63" s="32">
        <v>1.4218999999999999</v>
      </c>
      <c r="E63" s="32">
        <v>5.8639999999999999</v>
      </c>
      <c r="F63" s="32">
        <f t="shared" si="8"/>
        <v>7.2858999999999998</v>
      </c>
      <c r="G63" s="32"/>
      <c r="H63" s="33">
        <v>249.06180000000018</v>
      </c>
      <c r="I63" s="34">
        <v>48580</v>
      </c>
      <c r="J63" s="50">
        <f t="shared" si="0"/>
        <v>0</v>
      </c>
      <c r="K63" s="54">
        <f t="shared" si="9"/>
        <v>1.4218999999999999</v>
      </c>
      <c r="L63" s="50">
        <f t="shared" si="1"/>
        <v>0</v>
      </c>
      <c r="M63" s="50">
        <f t="shared" si="2"/>
        <v>0</v>
      </c>
      <c r="P63" s="57" t="s">
        <v>38</v>
      </c>
      <c r="Q63">
        <v>49</v>
      </c>
      <c r="R63" s="60">
        <f t="shared" si="10"/>
        <v>249.06180000000018</v>
      </c>
      <c r="S63" s="58">
        <f t="shared" si="3"/>
        <v>1.4218999999999999</v>
      </c>
      <c r="T63" s="58">
        <f t="shared" si="4"/>
        <v>5.8639999999999999</v>
      </c>
      <c r="U63" s="58">
        <f t="shared" si="5"/>
        <v>7.2858999999999998</v>
      </c>
      <c r="V63" s="58">
        <f t="shared" si="6"/>
        <v>250.93819999999982</v>
      </c>
      <c r="W63" s="59">
        <f t="shared" si="7"/>
        <v>48580</v>
      </c>
      <c r="X63">
        <v>3</v>
      </c>
    </row>
    <row r="64" spans="1:24" x14ac:dyDescent="0.25">
      <c r="A64" s="30">
        <v>50</v>
      </c>
      <c r="B64" s="31">
        <v>50</v>
      </c>
      <c r="C64" s="31">
        <v>49</v>
      </c>
      <c r="D64" s="32">
        <v>1.3892</v>
      </c>
      <c r="E64" s="32">
        <v>5.8967000000000001</v>
      </c>
      <c r="F64" s="32">
        <f t="shared" si="8"/>
        <v>7.2858999999999998</v>
      </c>
      <c r="G64" s="32"/>
      <c r="H64" s="33">
        <v>243.16510000000017</v>
      </c>
      <c r="I64" s="34">
        <v>48670</v>
      </c>
      <c r="J64" s="50">
        <f t="shared" si="0"/>
        <v>0</v>
      </c>
      <c r="K64" s="54">
        <f t="shared" si="9"/>
        <v>1.3892</v>
      </c>
      <c r="L64" s="50">
        <f t="shared" si="1"/>
        <v>0</v>
      </c>
      <c r="M64" s="50">
        <f t="shared" si="2"/>
        <v>0</v>
      </c>
      <c r="P64" s="57" t="s">
        <v>38</v>
      </c>
      <c r="Q64">
        <v>50</v>
      </c>
      <c r="R64" s="60">
        <f t="shared" si="10"/>
        <v>243.16510000000017</v>
      </c>
      <c r="S64" s="58">
        <f t="shared" si="3"/>
        <v>1.3892</v>
      </c>
      <c r="T64" s="58">
        <f t="shared" si="4"/>
        <v>5.8967000000000001</v>
      </c>
      <c r="U64" s="58">
        <f t="shared" si="5"/>
        <v>7.2858999999999998</v>
      </c>
      <c r="V64" s="58">
        <f t="shared" si="6"/>
        <v>256.83489999999983</v>
      </c>
      <c r="W64" s="59">
        <f t="shared" si="7"/>
        <v>48670</v>
      </c>
      <c r="X64">
        <v>3</v>
      </c>
    </row>
    <row r="65" spans="1:24" x14ac:dyDescent="0.25">
      <c r="A65" s="30">
        <v>51</v>
      </c>
      <c r="B65" s="31">
        <v>51</v>
      </c>
      <c r="C65" s="31">
        <v>50</v>
      </c>
      <c r="D65" s="32">
        <v>1.3563000000000001</v>
      </c>
      <c r="E65" s="32">
        <v>5.9225000000000003</v>
      </c>
      <c r="F65" s="32">
        <f t="shared" si="8"/>
        <v>7.2788000000000004</v>
      </c>
      <c r="G65" s="32"/>
      <c r="H65" s="33">
        <v>237.24260000000015</v>
      </c>
      <c r="I65" s="34">
        <v>48761</v>
      </c>
      <c r="J65" s="50">
        <f t="shared" si="0"/>
        <v>0</v>
      </c>
      <c r="K65" s="54">
        <f t="shared" si="9"/>
        <v>1.3563000000000001</v>
      </c>
      <c r="L65" s="50">
        <f t="shared" si="1"/>
        <v>0</v>
      </c>
      <c r="M65" s="50">
        <f t="shared" si="2"/>
        <v>0</v>
      </c>
      <c r="P65" s="57" t="s">
        <v>38</v>
      </c>
      <c r="Q65">
        <v>51</v>
      </c>
      <c r="R65" s="60">
        <f t="shared" si="10"/>
        <v>237.24260000000015</v>
      </c>
      <c r="S65" s="58">
        <f t="shared" si="3"/>
        <v>1.3563000000000001</v>
      </c>
      <c r="T65" s="58">
        <f t="shared" si="4"/>
        <v>5.9225000000000003</v>
      </c>
      <c r="U65" s="58">
        <f t="shared" si="5"/>
        <v>7.2788000000000004</v>
      </c>
      <c r="V65" s="58">
        <f t="shared" si="6"/>
        <v>262.75739999999985</v>
      </c>
      <c r="W65" s="59">
        <f t="shared" si="7"/>
        <v>48761</v>
      </c>
      <c r="X65">
        <v>3</v>
      </c>
    </row>
    <row r="66" spans="1:24" x14ac:dyDescent="0.25">
      <c r="A66" s="30">
        <v>52</v>
      </c>
      <c r="B66" s="31">
        <v>52</v>
      </c>
      <c r="C66" s="31">
        <v>51</v>
      </c>
      <c r="D66" s="32">
        <v>1.3232999999999999</v>
      </c>
      <c r="E66" s="32">
        <v>5.9555999999999996</v>
      </c>
      <c r="F66" s="32">
        <f t="shared" si="8"/>
        <v>7.2788999999999993</v>
      </c>
      <c r="G66" s="32"/>
      <c r="H66" s="33">
        <v>231.28700000000015</v>
      </c>
      <c r="I66" s="34">
        <v>48853</v>
      </c>
      <c r="J66" s="50">
        <f t="shared" si="0"/>
        <v>0</v>
      </c>
      <c r="K66" s="54">
        <f t="shared" si="9"/>
        <v>1.3232999999999999</v>
      </c>
      <c r="L66" s="50">
        <f t="shared" si="1"/>
        <v>0</v>
      </c>
      <c r="M66" s="50">
        <f t="shared" si="2"/>
        <v>0</v>
      </c>
      <c r="P66" s="57" t="s">
        <v>38</v>
      </c>
      <c r="Q66">
        <v>52</v>
      </c>
      <c r="R66" s="60">
        <f t="shared" si="10"/>
        <v>231.28700000000015</v>
      </c>
      <c r="S66" s="58">
        <f t="shared" si="3"/>
        <v>1.3232999999999999</v>
      </c>
      <c r="T66" s="58">
        <f t="shared" si="4"/>
        <v>5.9555999999999996</v>
      </c>
      <c r="U66" s="58">
        <f t="shared" si="5"/>
        <v>7.2788999999999993</v>
      </c>
      <c r="V66" s="58">
        <f t="shared" si="6"/>
        <v>268.71299999999985</v>
      </c>
      <c r="W66" s="59">
        <f t="shared" si="7"/>
        <v>48853</v>
      </c>
      <c r="X66">
        <v>3</v>
      </c>
    </row>
    <row r="67" spans="1:24" x14ac:dyDescent="0.25">
      <c r="A67" s="30">
        <v>53</v>
      </c>
      <c r="B67" s="31">
        <v>53</v>
      </c>
      <c r="C67" s="31">
        <v>52</v>
      </c>
      <c r="D67" s="32">
        <v>1.2901</v>
      </c>
      <c r="E67" s="32">
        <v>5.9888000000000003</v>
      </c>
      <c r="F67" s="32">
        <f t="shared" si="8"/>
        <v>7.2789000000000001</v>
      </c>
      <c r="G67" s="32"/>
      <c r="H67" s="33">
        <v>225.29820000000015</v>
      </c>
      <c r="I67" s="34">
        <v>48945</v>
      </c>
      <c r="J67" s="50">
        <f t="shared" si="0"/>
        <v>0</v>
      </c>
      <c r="K67" s="54">
        <f t="shared" si="9"/>
        <v>1.2901</v>
      </c>
      <c r="L67" s="50">
        <f t="shared" si="1"/>
        <v>0</v>
      </c>
      <c r="M67" s="50">
        <f t="shared" si="2"/>
        <v>0</v>
      </c>
      <c r="P67" s="57" t="s">
        <v>38</v>
      </c>
      <c r="Q67">
        <v>53</v>
      </c>
      <c r="R67" s="60">
        <f t="shared" si="10"/>
        <v>225.29820000000015</v>
      </c>
      <c r="S67" s="58">
        <f t="shared" si="3"/>
        <v>1.2901</v>
      </c>
      <c r="T67" s="58">
        <f t="shared" si="4"/>
        <v>5.9888000000000003</v>
      </c>
      <c r="U67" s="58">
        <f t="shared" si="5"/>
        <v>7.2789000000000001</v>
      </c>
      <c r="V67" s="58">
        <f t="shared" si="6"/>
        <v>274.70179999999982</v>
      </c>
      <c r="W67" s="59">
        <f t="shared" si="7"/>
        <v>48945</v>
      </c>
      <c r="X67">
        <v>3</v>
      </c>
    </row>
    <row r="68" spans="1:24" x14ac:dyDescent="0.25">
      <c r="A68" s="30">
        <v>54</v>
      </c>
      <c r="B68" s="31">
        <v>54</v>
      </c>
      <c r="C68" s="31">
        <v>53</v>
      </c>
      <c r="D68" s="32">
        <v>1.2566999999999999</v>
      </c>
      <c r="E68" s="32">
        <v>6.0221999999999998</v>
      </c>
      <c r="F68" s="32">
        <f t="shared" si="8"/>
        <v>7.2789000000000001</v>
      </c>
      <c r="G68" s="32"/>
      <c r="H68" s="33">
        <v>219.27600000000015</v>
      </c>
      <c r="I68" s="34">
        <v>49035</v>
      </c>
      <c r="J68" s="50">
        <f t="shared" si="0"/>
        <v>0</v>
      </c>
      <c r="K68" s="54">
        <f t="shared" si="9"/>
        <v>1.2566999999999999</v>
      </c>
      <c r="L68" s="50">
        <f t="shared" si="1"/>
        <v>0</v>
      </c>
      <c r="M68" s="50">
        <f t="shared" si="2"/>
        <v>0</v>
      </c>
      <c r="P68" s="57" t="s">
        <v>38</v>
      </c>
      <c r="Q68">
        <v>54</v>
      </c>
      <c r="R68" s="60">
        <f t="shared" si="10"/>
        <v>219.27600000000015</v>
      </c>
      <c r="S68" s="58">
        <f t="shared" si="3"/>
        <v>1.2566999999999999</v>
      </c>
      <c r="T68" s="58">
        <f t="shared" si="4"/>
        <v>6.0221999999999998</v>
      </c>
      <c r="U68" s="58">
        <f t="shared" si="5"/>
        <v>7.2789000000000001</v>
      </c>
      <c r="V68" s="58">
        <f t="shared" si="6"/>
        <v>280.72399999999982</v>
      </c>
      <c r="W68" s="59">
        <f t="shared" si="7"/>
        <v>49035</v>
      </c>
      <c r="X68">
        <v>3</v>
      </c>
    </row>
    <row r="69" spans="1:24" x14ac:dyDescent="0.25">
      <c r="A69" s="30">
        <v>55</v>
      </c>
      <c r="B69" s="31">
        <v>55</v>
      </c>
      <c r="C69" s="31">
        <v>54</v>
      </c>
      <c r="D69" s="32">
        <v>1.2231000000000001</v>
      </c>
      <c r="E69" s="32">
        <v>6.0557999999999996</v>
      </c>
      <c r="F69" s="32">
        <f t="shared" si="8"/>
        <v>7.2789000000000001</v>
      </c>
      <c r="G69" s="32"/>
      <c r="H69" s="33">
        <v>213.22020000000015</v>
      </c>
      <c r="I69" s="34">
        <v>49126</v>
      </c>
      <c r="J69" s="50">
        <f t="shared" si="0"/>
        <v>0</v>
      </c>
      <c r="K69" s="54">
        <f t="shared" si="9"/>
        <v>1.2231000000000001</v>
      </c>
      <c r="L69" s="50">
        <f t="shared" si="1"/>
        <v>0</v>
      </c>
      <c r="M69" s="50">
        <f t="shared" si="2"/>
        <v>0</v>
      </c>
      <c r="P69" s="57" t="s">
        <v>38</v>
      </c>
      <c r="Q69">
        <v>55</v>
      </c>
      <c r="R69" s="60">
        <f t="shared" si="10"/>
        <v>213.22020000000015</v>
      </c>
      <c r="S69" s="58">
        <f t="shared" si="3"/>
        <v>1.2231000000000001</v>
      </c>
      <c r="T69" s="58">
        <f t="shared" si="4"/>
        <v>6.0557999999999996</v>
      </c>
      <c r="U69" s="58">
        <f t="shared" si="5"/>
        <v>7.2789000000000001</v>
      </c>
      <c r="V69" s="58">
        <f t="shared" si="6"/>
        <v>286.77979999999985</v>
      </c>
      <c r="W69" s="59">
        <f t="shared" si="7"/>
        <v>49126</v>
      </c>
      <c r="X69">
        <v>3</v>
      </c>
    </row>
    <row r="70" spans="1:24" x14ac:dyDescent="0.25">
      <c r="A70" s="30">
        <v>56</v>
      </c>
      <c r="B70" s="31">
        <v>56</v>
      </c>
      <c r="C70" s="31">
        <v>55</v>
      </c>
      <c r="D70" s="32">
        <v>1.1893</v>
      </c>
      <c r="E70" s="32">
        <v>6.0781000000000001</v>
      </c>
      <c r="F70" s="32">
        <f t="shared" si="8"/>
        <v>7.2674000000000003</v>
      </c>
      <c r="G70" s="32"/>
      <c r="H70" s="33">
        <v>207.14210000000014</v>
      </c>
      <c r="I70" s="34">
        <v>49218</v>
      </c>
      <c r="J70" s="50">
        <f t="shared" si="0"/>
        <v>0</v>
      </c>
      <c r="K70" s="54">
        <f t="shared" si="9"/>
        <v>1.1893</v>
      </c>
      <c r="L70" s="50">
        <f t="shared" si="1"/>
        <v>0</v>
      </c>
      <c r="M70" s="50">
        <f t="shared" si="2"/>
        <v>0</v>
      </c>
      <c r="P70" s="57" t="s">
        <v>38</v>
      </c>
      <c r="Q70">
        <v>56</v>
      </c>
      <c r="R70" s="60">
        <f t="shared" si="10"/>
        <v>207.14210000000014</v>
      </c>
      <c r="S70" s="58">
        <f t="shared" si="3"/>
        <v>1.1893</v>
      </c>
      <c r="T70" s="58">
        <f t="shared" si="4"/>
        <v>6.0781000000000001</v>
      </c>
      <c r="U70" s="58">
        <f t="shared" si="5"/>
        <v>7.2674000000000003</v>
      </c>
      <c r="V70" s="58">
        <f t="shared" si="6"/>
        <v>292.85789999999986</v>
      </c>
      <c r="W70" s="59">
        <f t="shared" si="7"/>
        <v>49218</v>
      </c>
      <c r="X70">
        <v>3</v>
      </c>
    </row>
    <row r="71" spans="1:24" x14ac:dyDescent="0.25">
      <c r="A71" s="30">
        <v>57</v>
      </c>
      <c r="B71" s="31">
        <v>57</v>
      </c>
      <c r="C71" s="31">
        <v>56</v>
      </c>
      <c r="D71" s="32">
        <v>1.1554</v>
      </c>
      <c r="E71" s="32">
        <v>6.1006999999999998</v>
      </c>
      <c r="F71" s="32">
        <f t="shared" si="8"/>
        <v>7.2561</v>
      </c>
      <c r="G71" s="32"/>
      <c r="H71" s="33">
        <v>201.04140000000015</v>
      </c>
      <c r="I71" s="34">
        <v>49310</v>
      </c>
      <c r="J71" s="50">
        <f t="shared" si="0"/>
        <v>0</v>
      </c>
      <c r="K71" s="54">
        <f t="shared" si="9"/>
        <v>1.1554</v>
      </c>
      <c r="L71" s="50">
        <f t="shared" si="1"/>
        <v>0</v>
      </c>
      <c r="M71" s="50">
        <f t="shared" si="2"/>
        <v>0</v>
      </c>
      <c r="P71" s="57" t="s">
        <v>38</v>
      </c>
      <c r="Q71">
        <v>57</v>
      </c>
      <c r="R71" s="60">
        <f t="shared" si="10"/>
        <v>201.04140000000015</v>
      </c>
      <c r="S71" s="58">
        <f t="shared" si="3"/>
        <v>1.1554</v>
      </c>
      <c r="T71" s="58">
        <f t="shared" si="4"/>
        <v>6.1006999999999998</v>
      </c>
      <c r="U71" s="58">
        <f t="shared" si="5"/>
        <v>7.2561</v>
      </c>
      <c r="V71" s="58">
        <f t="shared" si="6"/>
        <v>298.95859999999982</v>
      </c>
      <c r="W71" s="59">
        <f t="shared" si="7"/>
        <v>49310</v>
      </c>
      <c r="X71">
        <v>3</v>
      </c>
    </row>
    <row r="72" spans="1:24" x14ac:dyDescent="0.25">
      <c r="A72" s="30">
        <v>58</v>
      </c>
      <c r="B72" s="31">
        <v>58</v>
      </c>
      <c r="C72" s="31">
        <v>57</v>
      </c>
      <c r="D72" s="32">
        <v>1.1214</v>
      </c>
      <c r="E72" s="32">
        <v>6.1201999999999996</v>
      </c>
      <c r="F72" s="32">
        <f t="shared" si="8"/>
        <v>7.2416</v>
      </c>
      <c r="G72" s="32"/>
      <c r="H72" s="33">
        <v>194.92120000000014</v>
      </c>
      <c r="I72" s="34">
        <v>49400</v>
      </c>
      <c r="J72" s="50">
        <f t="shared" si="0"/>
        <v>0</v>
      </c>
      <c r="K72" s="54">
        <f t="shared" si="9"/>
        <v>1.1214</v>
      </c>
      <c r="L72" s="50">
        <f t="shared" si="1"/>
        <v>0</v>
      </c>
      <c r="M72" s="50">
        <f t="shared" si="2"/>
        <v>0</v>
      </c>
      <c r="P72" s="57" t="s">
        <v>38</v>
      </c>
      <c r="Q72">
        <v>58</v>
      </c>
      <c r="R72" s="60">
        <f t="shared" si="10"/>
        <v>194.92120000000014</v>
      </c>
      <c r="S72" s="58">
        <f t="shared" si="3"/>
        <v>1.1214</v>
      </c>
      <c r="T72" s="58">
        <f t="shared" si="4"/>
        <v>6.1201999999999996</v>
      </c>
      <c r="U72" s="58">
        <f t="shared" si="5"/>
        <v>7.2416</v>
      </c>
      <c r="V72" s="58">
        <f t="shared" si="6"/>
        <v>305.07879999999989</v>
      </c>
      <c r="W72" s="59">
        <f t="shared" si="7"/>
        <v>49400</v>
      </c>
      <c r="X72">
        <v>3</v>
      </c>
    </row>
    <row r="73" spans="1:24" x14ac:dyDescent="0.25">
      <c r="A73" s="30">
        <v>59</v>
      </c>
      <c r="B73" s="31">
        <v>59</v>
      </c>
      <c r="C73" s="31">
        <v>58</v>
      </c>
      <c r="D73" s="32">
        <v>1.0871999999999999</v>
      </c>
      <c r="E73" s="32">
        <v>6.0993000000000004</v>
      </c>
      <c r="F73" s="32">
        <f t="shared" si="8"/>
        <v>7.1865000000000006</v>
      </c>
      <c r="G73" s="32"/>
      <c r="H73" s="33">
        <v>188.82190000000014</v>
      </c>
      <c r="I73" s="34">
        <v>49491</v>
      </c>
      <c r="J73" s="50">
        <f t="shared" si="0"/>
        <v>0</v>
      </c>
      <c r="K73" s="54">
        <f t="shared" si="9"/>
        <v>1.0871999999999999</v>
      </c>
      <c r="L73" s="50">
        <f t="shared" si="1"/>
        <v>0</v>
      </c>
      <c r="M73" s="50">
        <f t="shared" si="2"/>
        <v>0</v>
      </c>
      <c r="P73" s="57" t="s">
        <v>38</v>
      </c>
      <c r="Q73">
        <v>59</v>
      </c>
      <c r="R73" s="60">
        <f t="shared" si="10"/>
        <v>188.82190000000014</v>
      </c>
      <c r="S73" s="58">
        <f t="shared" si="3"/>
        <v>1.0871999999999999</v>
      </c>
      <c r="T73" s="58">
        <f t="shared" si="4"/>
        <v>6.0993000000000004</v>
      </c>
      <c r="U73" s="58">
        <f t="shared" si="5"/>
        <v>7.1865000000000006</v>
      </c>
      <c r="V73" s="58">
        <f t="shared" si="6"/>
        <v>311.17809999999986</v>
      </c>
      <c r="W73" s="59">
        <f t="shared" si="7"/>
        <v>49491</v>
      </c>
      <c r="X73">
        <v>3</v>
      </c>
    </row>
    <row r="74" spans="1:24" x14ac:dyDescent="0.25">
      <c r="A74" s="30">
        <v>60</v>
      </c>
      <c r="B74" s="31">
        <v>60</v>
      </c>
      <c r="C74" s="31">
        <v>59</v>
      </c>
      <c r="D74" s="32">
        <v>1.0531999999999999</v>
      </c>
      <c r="E74" s="32">
        <v>6.1022999999999996</v>
      </c>
      <c r="F74" s="32">
        <f t="shared" si="8"/>
        <v>7.1555</v>
      </c>
      <c r="G74" s="32"/>
      <c r="H74" s="33">
        <v>182.71960000000013</v>
      </c>
      <c r="I74" s="34">
        <v>49583</v>
      </c>
      <c r="J74" s="50">
        <f t="shared" si="0"/>
        <v>0</v>
      </c>
      <c r="K74" s="54">
        <f t="shared" si="9"/>
        <v>1.0531999999999999</v>
      </c>
      <c r="L74" s="50">
        <f t="shared" si="1"/>
        <v>0</v>
      </c>
      <c r="M74" s="50">
        <f t="shared" si="2"/>
        <v>0</v>
      </c>
      <c r="P74" s="57" t="s">
        <v>38</v>
      </c>
      <c r="Q74">
        <v>60</v>
      </c>
      <c r="R74" s="60">
        <f t="shared" si="10"/>
        <v>182.71960000000013</v>
      </c>
      <c r="S74" s="58">
        <f t="shared" si="3"/>
        <v>1.0531999999999999</v>
      </c>
      <c r="T74" s="58">
        <f t="shared" si="4"/>
        <v>6.1022999999999996</v>
      </c>
      <c r="U74" s="58">
        <f t="shared" si="5"/>
        <v>7.1555</v>
      </c>
      <c r="V74" s="58">
        <f t="shared" si="6"/>
        <v>317.28039999999987</v>
      </c>
      <c r="W74" s="59">
        <f t="shared" si="7"/>
        <v>49583</v>
      </c>
      <c r="X74">
        <v>3</v>
      </c>
    </row>
    <row r="75" spans="1:24" x14ac:dyDescent="0.25">
      <c r="A75" s="30">
        <v>61</v>
      </c>
      <c r="B75" s="31">
        <v>61</v>
      </c>
      <c r="C75" s="31">
        <v>60</v>
      </c>
      <c r="D75" s="32">
        <v>1.0192000000000001</v>
      </c>
      <c r="E75" s="32">
        <v>6.1272000000000002</v>
      </c>
      <c r="F75" s="32">
        <f t="shared" si="8"/>
        <v>7.1463999999999999</v>
      </c>
      <c r="G75" s="32"/>
      <c r="H75" s="33">
        <v>176.59240000000014</v>
      </c>
      <c r="I75" s="34">
        <v>49675</v>
      </c>
      <c r="J75" s="50">
        <f t="shared" si="0"/>
        <v>0</v>
      </c>
      <c r="K75" s="54">
        <f t="shared" si="9"/>
        <v>1.0192000000000001</v>
      </c>
      <c r="L75" s="50">
        <f t="shared" si="1"/>
        <v>0</v>
      </c>
      <c r="M75" s="50">
        <f t="shared" si="2"/>
        <v>0</v>
      </c>
      <c r="P75" s="57" t="s">
        <v>38</v>
      </c>
      <c r="Q75">
        <v>61</v>
      </c>
      <c r="R75" s="60">
        <f t="shared" si="10"/>
        <v>176.59240000000014</v>
      </c>
      <c r="S75" s="58">
        <f t="shared" si="3"/>
        <v>1.0192000000000001</v>
      </c>
      <c r="T75" s="58">
        <f t="shared" si="4"/>
        <v>6.1272000000000002</v>
      </c>
      <c r="U75" s="58">
        <f t="shared" si="5"/>
        <v>7.1463999999999999</v>
      </c>
      <c r="V75" s="58">
        <f t="shared" si="6"/>
        <v>323.40759999999989</v>
      </c>
      <c r="W75" s="59">
        <f t="shared" si="7"/>
        <v>49675</v>
      </c>
      <c r="X75">
        <v>3</v>
      </c>
    </row>
    <row r="76" spans="1:24" x14ac:dyDescent="0.25">
      <c r="A76" s="30">
        <v>62</v>
      </c>
      <c r="B76" s="31">
        <v>62</v>
      </c>
      <c r="C76" s="31">
        <v>61</v>
      </c>
      <c r="D76" s="32">
        <v>0.98499999999999999</v>
      </c>
      <c r="E76" s="32">
        <v>6.1614000000000004</v>
      </c>
      <c r="F76" s="32">
        <f t="shared" si="8"/>
        <v>7.1464000000000008</v>
      </c>
      <c r="G76" s="32"/>
      <c r="H76" s="33">
        <v>170.43100000000015</v>
      </c>
      <c r="I76" s="34">
        <v>49766</v>
      </c>
      <c r="J76" s="50">
        <f t="shared" si="0"/>
        <v>0</v>
      </c>
      <c r="K76" s="54">
        <f t="shared" si="9"/>
        <v>0.98499999999999999</v>
      </c>
      <c r="L76" s="50">
        <f t="shared" si="1"/>
        <v>0</v>
      </c>
      <c r="M76" s="50">
        <f t="shared" si="2"/>
        <v>0</v>
      </c>
      <c r="P76" s="57" t="s">
        <v>38</v>
      </c>
      <c r="Q76">
        <v>62</v>
      </c>
      <c r="R76" s="60">
        <f t="shared" si="10"/>
        <v>170.43100000000015</v>
      </c>
      <c r="S76" s="58">
        <f t="shared" si="3"/>
        <v>0.98499999999999999</v>
      </c>
      <c r="T76" s="58">
        <f t="shared" si="4"/>
        <v>6.1614000000000004</v>
      </c>
      <c r="U76" s="58">
        <f t="shared" si="5"/>
        <v>7.1464000000000008</v>
      </c>
      <c r="V76" s="58">
        <f t="shared" si="6"/>
        <v>329.56899999999985</v>
      </c>
      <c r="W76" s="59">
        <f t="shared" si="7"/>
        <v>49766</v>
      </c>
      <c r="X76">
        <v>3</v>
      </c>
    </row>
    <row r="77" spans="1:24" x14ac:dyDescent="0.25">
      <c r="A77" s="30">
        <v>63</v>
      </c>
      <c r="B77" s="31">
        <v>63</v>
      </c>
      <c r="C77" s="31">
        <v>62</v>
      </c>
      <c r="D77" s="32">
        <v>0.9506</v>
      </c>
      <c r="E77" s="32">
        <v>6.1958000000000002</v>
      </c>
      <c r="F77" s="32">
        <f t="shared" si="8"/>
        <v>7.1463999999999999</v>
      </c>
      <c r="G77" s="32"/>
      <c r="H77" s="33">
        <v>164.23520000000016</v>
      </c>
      <c r="I77" s="34">
        <v>49857</v>
      </c>
      <c r="J77" s="50">
        <f t="shared" si="0"/>
        <v>0</v>
      </c>
      <c r="K77" s="54">
        <f t="shared" si="9"/>
        <v>0.9506</v>
      </c>
      <c r="L77" s="50">
        <f t="shared" si="1"/>
        <v>0</v>
      </c>
      <c r="M77" s="50">
        <f t="shared" si="2"/>
        <v>0</v>
      </c>
      <c r="P77" s="57" t="s">
        <v>38</v>
      </c>
      <c r="Q77">
        <v>63</v>
      </c>
      <c r="R77" s="60">
        <f t="shared" si="10"/>
        <v>164.23520000000016</v>
      </c>
      <c r="S77" s="58">
        <f t="shared" si="3"/>
        <v>0.9506</v>
      </c>
      <c r="T77" s="58">
        <f t="shared" si="4"/>
        <v>6.1958000000000002</v>
      </c>
      <c r="U77" s="58">
        <f t="shared" si="5"/>
        <v>7.1463999999999999</v>
      </c>
      <c r="V77" s="58">
        <f t="shared" si="6"/>
        <v>335.76479999999981</v>
      </c>
      <c r="W77" s="59">
        <f t="shared" si="7"/>
        <v>49857</v>
      </c>
      <c r="X77">
        <v>3</v>
      </c>
    </row>
    <row r="78" spans="1:24" x14ac:dyDescent="0.25">
      <c r="A78" s="30">
        <v>64</v>
      </c>
      <c r="B78" s="31">
        <v>64</v>
      </c>
      <c r="C78" s="31">
        <v>63</v>
      </c>
      <c r="D78" s="32">
        <v>0.91610000000000003</v>
      </c>
      <c r="E78" s="32">
        <v>6.2302999999999997</v>
      </c>
      <c r="F78" s="32">
        <f t="shared" si="8"/>
        <v>7.1463999999999999</v>
      </c>
      <c r="G78" s="32"/>
      <c r="H78" s="33">
        <v>158.00490000000016</v>
      </c>
      <c r="I78" s="34">
        <v>49949</v>
      </c>
      <c r="J78" s="50">
        <f t="shared" si="0"/>
        <v>0</v>
      </c>
      <c r="K78" s="54">
        <f t="shared" si="9"/>
        <v>0.91610000000000003</v>
      </c>
      <c r="L78" s="50">
        <f t="shared" si="1"/>
        <v>0</v>
      </c>
      <c r="M78" s="50">
        <f t="shared" si="2"/>
        <v>0</v>
      </c>
      <c r="P78" s="57" t="s">
        <v>38</v>
      </c>
      <c r="Q78">
        <v>64</v>
      </c>
      <c r="R78" s="60">
        <f t="shared" si="10"/>
        <v>158.00490000000016</v>
      </c>
      <c r="S78" s="58">
        <f t="shared" si="3"/>
        <v>0.91610000000000003</v>
      </c>
      <c r="T78" s="58">
        <f t="shared" si="4"/>
        <v>6.2302999999999997</v>
      </c>
      <c r="U78" s="58">
        <f t="shared" si="5"/>
        <v>7.1463999999999999</v>
      </c>
      <c r="V78" s="58">
        <f t="shared" si="6"/>
        <v>341.99509999999987</v>
      </c>
      <c r="W78" s="59">
        <f t="shared" si="7"/>
        <v>49949</v>
      </c>
      <c r="X78">
        <v>3</v>
      </c>
    </row>
    <row r="79" spans="1:24" x14ac:dyDescent="0.25">
      <c r="A79" s="30">
        <v>65</v>
      </c>
      <c r="B79" s="31">
        <v>65</v>
      </c>
      <c r="C79" s="31">
        <v>64</v>
      </c>
      <c r="D79" s="32">
        <v>0.88129999999999997</v>
      </c>
      <c r="E79" s="32">
        <v>6.2651000000000003</v>
      </c>
      <c r="F79" s="32">
        <f t="shared" si="8"/>
        <v>7.1463999999999999</v>
      </c>
      <c r="G79" s="32"/>
      <c r="H79" s="33">
        <v>151.73980000000017</v>
      </c>
      <c r="I79" s="34">
        <v>50041</v>
      </c>
      <c r="J79" s="50">
        <f t="shared" si="0"/>
        <v>0</v>
      </c>
      <c r="K79" s="54">
        <f t="shared" si="9"/>
        <v>0.88129999999999997</v>
      </c>
      <c r="L79" s="50">
        <f t="shared" si="1"/>
        <v>0</v>
      </c>
      <c r="M79" s="50">
        <f t="shared" si="2"/>
        <v>0</v>
      </c>
      <c r="P79" s="57" t="s">
        <v>38</v>
      </c>
      <c r="Q79">
        <v>65</v>
      </c>
      <c r="R79" s="60">
        <f t="shared" si="10"/>
        <v>151.73980000000017</v>
      </c>
      <c r="S79" s="58">
        <f t="shared" si="3"/>
        <v>0.88129999999999997</v>
      </c>
      <c r="T79" s="58">
        <f t="shared" si="4"/>
        <v>6.2651000000000003</v>
      </c>
      <c r="U79" s="58">
        <f t="shared" si="5"/>
        <v>7.1463999999999999</v>
      </c>
      <c r="V79" s="58">
        <f t="shared" si="6"/>
        <v>348.26019999999983</v>
      </c>
      <c r="W79" s="59">
        <f t="shared" si="7"/>
        <v>50041</v>
      </c>
      <c r="X79">
        <v>3</v>
      </c>
    </row>
    <row r="80" spans="1:24" x14ac:dyDescent="0.25">
      <c r="A80" s="30">
        <v>66</v>
      </c>
      <c r="B80" s="31">
        <v>66</v>
      </c>
      <c r="C80" s="31">
        <v>65</v>
      </c>
      <c r="D80" s="32">
        <v>0.84640000000000004</v>
      </c>
      <c r="E80" s="32">
        <v>6.3</v>
      </c>
      <c r="F80" s="32">
        <f t="shared" si="8"/>
        <v>7.1463999999999999</v>
      </c>
      <c r="G80" s="32"/>
      <c r="H80" s="33">
        <v>145.43980000000016</v>
      </c>
      <c r="I80" s="34">
        <v>50131</v>
      </c>
      <c r="J80" s="50">
        <f t="shared" ref="J80:J132" si="11">D80+E80-F80</f>
        <v>0</v>
      </c>
      <c r="K80" s="54">
        <f t="shared" si="9"/>
        <v>0.84640000000000004</v>
      </c>
      <c r="L80" s="50">
        <f t="shared" ref="L80:L132" si="12">D80-K80</f>
        <v>0</v>
      </c>
      <c r="M80" s="50">
        <f t="shared" ref="M80:M132" si="13">D80+E80-F80</f>
        <v>0</v>
      </c>
      <c r="P80" s="57" t="s">
        <v>38</v>
      </c>
      <c r="Q80">
        <v>66</v>
      </c>
      <c r="R80" s="60">
        <f t="shared" si="10"/>
        <v>145.43980000000016</v>
      </c>
      <c r="S80" s="58">
        <f t="shared" ref="S80:S88" si="14">D80</f>
        <v>0.84640000000000004</v>
      </c>
      <c r="T80" s="58">
        <f t="shared" ref="T80:T132" si="15">E80</f>
        <v>6.3</v>
      </c>
      <c r="U80" s="58">
        <f t="shared" ref="U80:U88" si="16">F80</f>
        <v>7.1463999999999999</v>
      </c>
      <c r="V80" s="58">
        <f t="shared" ref="V80:V132" si="17">-(R80-$R$15)</f>
        <v>354.56019999999984</v>
      </c>
      <c r="W80" s="59">
        <f t="shared" ref="W80:W132" si="18">I80</f>
        <v>50131</v>
      </c>
      <c r="X80">
        <v>3</v>
      </c>
    </row>
    <row r="81" spans="1:24" x14ac:dyDescent="0.25">
      <c r="A81" s="30">
        <v>67</v>
      </c>
      <c r="B81" s="31">
        <v>67</v>
      </c>
      <c r="C81" s="31">
        <v>66</v>
      </c>
      <c r="D81" s="32">
        <v>0.81120000000000003</v>
      </c>
      <c r="E81" s="32">
        <v>6.3352000000000004</v>
      </c>
      <c r="F81" s="32">
        <f t="shared" ref="F81:F132" si="19">D81+E81</f>
        <v>7.1464000000000008</v>
      </c>
      <c r="G81" s="32"/>
      <c r="H81" s="33">
        <v>139.10460000000018</v>
      </c>
      <c r="I81" s="34">
        <v>50222</v>
      </c>
      <c r="J81" s="50">
        <f t="shared" si="11"/>
        <v>0</v>
      </c>
      <c r="K81" s="54">
        <f t="shared" ref="K81:K132" si="20">TRUNC($F$8*H80,4)</f>
        <v>0.81120000000000003</v>
      </c>
      <c r="L81" s="50">
        <f t="shared" si="12"/>
        <v>0</v>
      </c>
      <c r="M81" s="50">
        <f t="shared" si="13"/>
        <v>0</v>
      </c>
      <c r="P81" s="57" t="s">
        <v>38</v>
      </c>
      <c r="Q81">
        <v>67</v>
      </c>
      <c r="R81" s="60">
        <f t="shared" ref="R81:R88" si="21">H81</f>
        <v>139.10460000000018</v>
      </c>
      <c r="S81" s="58">
        <f t="shared" si="14"/>
        <v>0.81120000000000003</v>
      </c>
      <c r="T81" s="58">
        <f t="shared" si="15"/>
        <v>6.3352000000000004</v>
      </c>
      <c r="U81" s="58">
        <f t="shared" si="16"/>
        <v>7.1464000000000008</v>
      </c>
      <c r="V81" s="58">
        <f t="shared" si="17"/>
        <v>360.89539999999982</v>
      </c>
      <c r="W81" s="59">
        <f t="shared" si="18"/>
        <v>50222</v>
      </c>
      <c r="X81">
        <v>3</v>
      </c>
    </row>
    <row r="82" spans="1:24" x14ac:dyDescent="0.25">
      <c r="A82" s="30">
        <v>68</v>
      </c>
      <c r="B82" s="31">
        <v>68</v>
      </c>
      <c r="C82" s="31">
        <v>67</v>
      </c>
      <c r="D82" s="32">
        <v>0.77590000000000003</v>
      </c>
      <c r="E82" s="32">
        <v>6.3704999999999998</v>
      </c>
      <c r="F82" s="32">
        <f t="shared" si="19"/>
        <v>7.1463999999999999</v>
      </c>
      <c r="G82" s="32"/>
      <c r="H82" s="33">
        <v>132.73410000000018</v>
      </c>
      <c r="I82" s="34">
        <v>50314</v>
      </c>
      <c r="J82" s="50">
        <f t="shared" si="11"/>
        <v>0</v>
      </c>
      <c r="K82" s="54">
        <f t="shared" si="20"/>
        <v>0.77590000000000003</v>
      </c>
      <c r="L82" s="50">
        <f t="shared" si="12"/>
        <v>0</v>
      </c>
      <c r="M82" s="50">
        <f t="shared" si="13"/>
        <v>0</v>
      </c>
      <c r="P82" s="57" t="s">
        <v>38</v>
      </c>
      <c r="Q82">
        <v>68</v>
      </c>
      <c r="R82" s="60">
        <f t="shared" si="21"/>
        <v>132.73410000000018</v>
      </c>
      <c r="S82" s="58">
        <f t="shared" si="14"/>
        <v>0.77590000000000003</v>
      </c>
      <c r="T82" s="58">
        <f t="shared" si="15"/>
        <v>6.3704999999999998</v>
      </c>
      <c r="U82" s="58">
        <f t="shared" si="16"/>
        <v>7.1463999999999999</v>
      </c>
      <c r="V82" s="58">
        <f t="shared" si="17"/>
        <v>367.26589999999982</v>
      </c>
      <c r="W82" s="59">
        <f t="shared" si="18"/>
        <v>50314</v>
      </c>
      <c r="X82">
        <v>3</v>
      </c>
    </row>
    <row r="83" spans="1:24" x14ac:dyDescent="0.25">
      <c r="A83" s="30">
        <v>69</v>
      </c>
      <c r="B83" s="31">
        <v>69</v>
      </c>
      <c r="C83" s="31">
        <v>68</v>
      </c>
      <c r="D83" s="32">
        <v>0.74029999999999996</v>
      </c>
      <c r="E83" s="32">
        <v>6.4059999999999997</v>
      </c>
      <c r="F83" s="32">
        <f t="shared" si="19"/>
        <v>7.1463000000000001</v>
      </c>
      <c r="G83" s="32"/>
      <c r="H83" s="33">
        <v>126.32810000000018</v>
      </c>
      <c r="I83" s="34">
        <v>50406</v>
      </c>
      <c r="J83" s="50">
        <f t="shared" si="11"/>
        <v>0</v>
      </c>
      <c r="K83" s="54">
        <f t="shared" si="20"/>
        <v>0.74029999999999996</v>
      </c>
      <c r="L83" s="50">
        <f t="shared" si="12"/>
        <v>0</v>
      </c>
      <c r="M83" s="50">
        <f t="shared" si="13"/>
        <v>0</v>
      </c>
      <c r="P83" s="57" t="s">
        <v>38</v>
      </c>
      <c r="Q83">
        <v>69</v>
      </c>
      <c r="R83" s="60">
        <f t="shared" si="21"/>
        <v>126.32810000000018</v>
      </c>
      <c r="S83" s="58">
        <f t="shared" si="14"/>
        <v>0.74029999999999996</v>
      </c>
      <c r="T83" s="58">
        <f t="shared" si="15"/>
        <v>6.4059999999999997</v>
      </c>
      <c r="U83" s="58">
        <f t="shared" si="16"/>
        <v>7.1463000000000001</v>
      </c>
      <c r="V83" s="58">
        <f t="shared" si="17"/>
        <v>373.67189999999982</v>
      </c>
      <c r="W83" s="59">
        <f t="shared" si="18"/>
        <v>50406</v>
      </c>
      <c r="X83">
        <v>3</v>
      </c>
    </row>
    <row r="84" spans="1:24" x14ac:dyDescent="0.25">
      <c r="A84" s="30">
        <v>70</v>
      </c>
      <c r="B84" s="31">
        <v>70</v>
      </c>
      <c r="C84" s="31">
        <v>69</v>
      </c>
      <c r="D84" s="32">
        <v>0.7046</v>
      </c>
      <c r="E84" s="32">
        <v>6.4417999999999997</v>
      </c>
      <c r="F84" s="32">
        <f t="shared" si="19"/>
        <v>7.1463999999999999</v>
      </c>
      <c r="G84" s="32"/>
      <c r="H84" s="33">
        <v>119.88630000000018</v>
      </c>
      <c r="I84" s="34">
        <v>50496</v>
      </c>
      <c r="J84" s="50">
        <f t="shared" si="11"/>
        <v>0</v>
      </c>
      <c r="K84" s="54">
        <f t="shared" si="20"/>
        <v>0.7046</v>
      </c>
      <c r="L84" s="50">
        <f t="shared" si="12"/>
        <v>0</v>
      </c>
      <c r="M84" s="50">
        <f t="shared" si="13"/>
        <v>0</v>
      </c>
      <c r="P84" s="57" t="s">
        <v>38</v>
      </c>
      <c r="Q84">
        <v>70</v>
      </c>
      <c r="R84" s="60">
        <f t="shared" si="21"/>
        <v>119.88630000000018</v>
      </c>
      <c r="S84" s="58">
        <f t="shared" si="14"/>
        <v>0.7046</v>
      </c>
      <c r="T84" s="58">
        <f t="shared" si="15"/>
        <v>6.4417999999999997</v>
      </c>
      <c r="U84" s="58">
        <f t="shared" si="16"/>
        <v>7.1463999999999999</v>
      </c>
      <c r="V84" s="58">
        <f t="shared" si="17"/>
        <v>380.11369999999982</v>
      </c>
      <c r="W84" s="59">
        <f t="shared" si="18"/>
        <v>50496</v>
      </c>
      <c r="X84">
        <v>3</v>
      </c>
    </row>
    <row r="85" spans="1:24" x14ac:dyDescent="0.25">
      <c r="A85" s="30">
        <v>71</v>
      </c>
      <c r="B85" s="31">
        <v>71</v>
      </c>
      <c r="C85" s="31">
        <v>70</v>
      </c>
      <c r="D85" s="32">
        <v>0.66869999999999996</v>
      </c>
      <c r="E85" s="32">
        <v>6.4776999999999996</v>
      </c>
      <c r="F85" s="32">
        <f t="shared" si="19"/>
        <v>7.1463999999999999</v>
      </c>
      <c r="G85" s="32"/>
      <c r="H85" s="33">
        <v>113.40860000000018</v>
      </c>
      <c r="I85" s="34">
        <v>50587</v>
      </c>
      <c r="J85" s="50">
        <f t="shared" si="11"/>
        <v>0</v>
      </c>
      <c r="K85" s="54">
        <f t="shared" si="20"/>
        <v>0.66869999999999996</v>
      </c>
      <c r="L85" s="50">
        <f t="shared" si="12"/>
        <v>0</v>
      </c>
      <c r="M85" s="50">
        <f t="shared" si="13"/>
        <v>0</v>
      </c>
      <c r="P85" s="57" t="s">
        <v>38</v>
      </c>
      <c r="Q85">
        <v>71</v>
      </c>
      <c r="R85" s="60">
        <f t="shared" si="21"/>
        <v>113.40860000000018</v>
      </c>
      <c r="S85" s="58">
        <f t="shared" si="14"/>
        <v>0.66869999999999996</v>
      </c>
      <c r="T85" s="58">
        <f t="shared" si="15"/>
        <v>6.4776999999999996</v>
      </c>
      <c r="U85" s="58">
        <f t="shared" si="16"/>
        <v>7.1463999999999999</v>
      </c>
      <c r="V85" s="58">
        <f t="shared" si="17"/>
        <v>386.59139999999979</v>
      </c>
      <c r="W85" s="59">
        <f t="shared" si="18"/>
        <v>50587</v>
      </c>
      <c r="X85">
        <v>3</v>
      </c>
    </row>
    <row r="86" spans="1:24" x14ac:dyDescent="0.25">
      <c r="A86" s="30">
        <v>72</v>
      </c>
      <c r="B86" s="31">
        <v>72</v>
      </c>
      <c r="C86" s="31">
        <v>71</v>
      </c>
      <c r="D86" s="32">
        <v>0.63249999999999995</v>
      </c>
      <c r="E86" s="32">
        <v>6.5137999999999998</v>
      </c>
      <c r="F86" s="32">
        <f t="shared" si="19"/>
        <v>7.1463000000000001</v>
      </c>
      <c r="G86" s="32"/>
      <c r="H86" s="33">
        <v>106.89480000000017</v>
      </c>
      <c r="I86" s="34">
        <v>50679</v>
      </c>
      <c r="J86" s="50">
        <f t="shared" si="11"/>
        <v>0</v>
      </c>
      <c r="K86" s="54">
        <f t="shared" si="20"/>
        <v>0.63249999999999995</v>
      </c>
      <c r="L86" s="50">
        <f t="shared" si="12"/>
        <v>0</v>
      </c>
      <c r="M86" s="50">
        <f t="shared" si="13"/>
        <v>0</v>
      </c>
      <c r="P86" s="57" t="s">
        <v>38</v>
      </c>
      <c r="Q86">
        <v>72</v>
      </c>
      <c r="R86" s="60">
        <f t="shared" si="21"/>
        <v>106.89480000000017</v>
      </c>
      <c r="S86" s="58">
        <f t="shared" si="14"/>
        <v>0.63249999999999995</v>
      </c>
      <c r="T86" s="58">
        <f t="shared" si="15"/>
        <v>6.5137999999999998</v>
      </c>
      <c r="U86" s="58">
        <f t="shared" si="16"/>
        <v>7.1463000000000001</v>
      </c>
      <c r="V86" s="58">
        <f t="shared" si="17"/>
        <v>393.10519999999985</v>
      </c>
      <c r="W86" s="59">
        <f t="shared" si="18"/>
        <v>50679</v>
      </c>
      <c r="X86">
        <v>3</v>
      </c>
    </row>
    <row r="87" spans="1:24" x14ac:dyDescent="0.25">
      <c r="A87" s="30">
        <v>73</v>
      </c>
      <c r="B87" s="31">
        <v>73</v>
      </c>
      <c r="C87" s="31">
        <v>72</v>
      </c>
      <c r="D87" s="32">
        <v>0.59619999999999995</v>
      </c>
      <c r="E87" s="32">
        <v>6.5502000000000002</v>
      </c>
      <c r="F87" s="32">
        <f t="shared" si="19"/>
        <v>7.1463999999999999</v>
      </c>
      <c r="G87" s="32"/>
      <c r="H87" s="33">
        <v>100.34460000000017</v>
      </c>
      <c r="I87" s="34">
        <v>50771</v>
      </c>
      <c r="J87" s="50">
        <f t="shared" si="11"/>
        <v>0</v>
      </c>
      <c r="K87" s="54">
        <f t="shared" si="20"/>
        <v>0.59619999999999995</v>
      </c>
      <c r="L87" s="50">
        <f t="shared" si="12"/>
        <v>0</v>
      </c>
      <c r="M87" s="50">
        <f t="shared" si="13"/>
        <v>0</v>
      </c>
      <c r="P87" s="57" t="s">
        <v>38</v>
      </c>
      <c r="Q87">
        <v>73</v>
      </c>
      <c r="R87" s="60">
        <f t="shared" si="21"/>
        <v>100.34460000000017</v>
      </c>
      <c r="S87" s="58">
        <f t="shared" si="14"/>
        <v>0.59619999999999995</v>
      </c>
      <c r="T87" s="58">
        <f t="shared" si="15"/>
        <v>6.5502000000000002</v>
      </c>
      <c r="U87" s="58">
        <f t="shared" si="16"/>
        <v>7.1463999999999999</v>
      </c>
      <c r="V87" s="58">
        <f t="shared" si="17"/>
        <v>399.65539999999982</v>
      </c>
      <c r="W87" s="59">
        <f t="shared" si="18"/>
        <v>50771</v>
      </c>
      <c r="X87">
        <v>3</v>
      </c>
    </row>
    <row r="88" spans="1:24" x14ac:dyDescent="0.25">
      <c r="A88" s="30">
        <v>74</v>
      </c>
      <c r="B88" s="31">
        <v>74</v>
      </c>
      <c r="C88" s="31">
        <v>73</v>
      </c>
      <c r="D88" s="32">
        <v>0.55969999999999998</v>
      </c>
      <c r="E88" s="32">
        <v>6.5618999999999996</v>
      </c>
      <c r="F88" s="32">
        <f t="shared" si="19"/>
        <v>7.1215999999999999</v>
      </c>
      <c r="G88" s="32"/>
      <c r="H88" s="33">
        <v>93.782700000000176</v>
      </c>
      <c r="I88" s="34">
        <v>50861</v>
      </c>
      <c r="J88" s="50">
        <f t="shared" si="11"/>
        <v>0</v>
      </c>
      <c r="K88" s="54">
        <f t="shared" si="20"/>
        <v>0.55969999999999998</v>
      </c>
      <c r="L88" s="50">
        <f t="shared" si="12"/>
        <v>0</v>
      </c>
      <c r="M88" s="50">
        <f t="shared" si="13"/>
        <v>0</v>
      </c>
      <c r="P88" s="57" t="s">
        <v>38</v>
      </c>
      <c r="Q88">
        <v>74</v>
      </c>
      <c r="R88" s="60">
        <f t="shared" si="21"/>
        <v>93.782700000000176</v>
      </c>
      <c r="S88" s="58">
        <f t="shared" si="14"/>
        <v>0.55969999999999998</v>
      </c>
      <c r="T88" s="58">
        <f t="shared" si="15"/>
        <v>6.5618999999999996</v>
      </c>
      <c r="U88" s="58">
        <f t="shared" si="16"/>
        <v>7.1215999999999999</v>
      </c>
      <c r="V88" s="58">
        <f t="shared" si="17"/>
        <v>406.2172999999998</v>
      </c>
      <c r="W88" s="59">
        <f t="shared" si="18"/>
        <v>50861</v>
      </c>
      <c r="X88">
        <v>3</v>
      </c>
    </row>
    <row r="89" spans="1:24" x14ac:dyDescent="0.25">
      <c r="A89" s="30">
        <v>75</v>
      </c>
      <c r="B89" s="31">
        <v>75</v>
      </c>
      <c r="C89" s="31">
        <v>74</v>
      </c>
      <c r="D89" s="32">
        <v>0.52310000000000001</v>
      </c>
      <c r="E89" s="32">
        <v>6.3122999999999996</v>
      </c>
      <c r="F89" s="32">
        <f t="shared" si="19"/>
        <v>6.8353999999999999</v>
      </c>
      <c r="G89" s="32"/>
      <c r="H89" s="33">
        <v>87.470400000000183</v>
      </c>
      <c r="I89" s="34">
        <v>50952</v>
      </c>
      <c r="J89" s="50">
        <f t="shared" si="11"/>
        <v>0</v>
      </c>
      <c r="K89" s="54">
        <f t="shared" si="20"/>
        <v>0.52310000000000001</v>
      </c>
      <c r="L89" s="50">
        <f t="shared" si="12"/>
        <v>0</v>
      </c>
      <c r="M89" s="50">
        <f t="shared" si="13"/>
        <v>0</v>
      </c>
      <c r="P89" s="57" t="s">
        <v>38</v>
      </c>
      <c r="Q89">
        <v>75</v>
      </c>
      <c r="R89" s="60">
        <f t="shared" ref="R89:R132" si="22">H89</f>
        <v>87.470400000000183</v>
      </c>
      <c r="S89" s="58">
        <f t="shared" ref="S89:S132" si="23">D89</f>
        <v>0.52310000000000001</v>
      </c>
      <c r="T89" s="58">
        <f t="shared" si="15"/>
        <v>6.3122999999999996</v>
      </c>
      <c r="U89" s="58">
        <f t="shared" ref="U89:U132" si="24">F89</f>
        <v>6.8353999999999999</v>
      </c>
      <c r="V89" s="58">
        <f t="shared" si="17"/>
        <v>412.52959999999985</v>
      </c>
      <c r="W89" s="59">
        <f t="shared" si="18"/>
        <v>50952</v>
      </c>
      <c r="X89">
        <v>3</v>
      </c>
    </row>
    <row r="90" spans="1:24" x14ac:dyDescent="0.25">
      <c r="A90" s="30">
        <v>76</v>
      </c>
      <c r="B90" s="31">
        <v>76</v>
      </c>
      <c r="C90" s="31">
        <v>75</v>
      </c>
      <c r="D90" s="32">
        <v>0.4879</v>
      </c>
      <c r="E90" s="32">
        <v>5.6521999999999997</v>
      </c>
      <c r="F90" s="32">
        <f t="shared" si="19"/>
        <v>6.1400999999999994</v>
      </c>
      <c r="G90" s="32"/>
      <c r="H90" s="33">
        <v>81.818200000000189</v>
      </c>
      <c r="I90" s="34">
        <v>51044</v>
      </c>
      <c r="J90" s="50">
        <f t="shared" si="11"/>
        <v>0</v>
      </c>
      <c r="K90" s="54">
        <f t="shared" si="20"/>
        <v>0.4879</v>
      </c>
      <c r="L90" s="50">
        <f t="shared" si="12"/>
        <v>0</v>
      </c>
      <c r="M90" s="50">
        <f t="shared" si="13"/>
        <v>0</v>
      </c>
      <c r="P90" s="57" t="s">
        <v>38</v>
      </c>
      <c r="Q90">
        <v>76</v>
      </c>
      <c r="R90" s="60">
        <f t="shared" si="22"/>
        <v>81.818200000000189</v>
      </c>
      <c r="S90" s="58">
        <f t="shared" si="23"/>
        <v>0.4879</v>
      </c>
      <c r="T90" s="58">
        <f t="shared" si="15"/>
        <v>5.6521999999999997</v>
      </c>
      <c r="U90" s="58">
        <f t="shared" si="24"/>
        <v>6.1400999999999994</v>
      </c>
      <c r="V90" s="58">
        <f t="shared" si="17"/>
        <v>418.18179999999984</v>
      </c>
      <c r="W90" s="59">
        <f t="shared" si="18"/>
        <v>51044</v>
      </c>
      <c r="X90">
        <v>3</v>
      </c>
    </row>
    <row r="91" spans="1:24" x14ac:dyDescent="0.25">
      <c r="A91" s="30">
        <v>77</v>
      </c>
      <c r="B91" s="31">
        <v>77</v>
      </c>
      <c r="C91" s="31">
        <v>76</v>
      </c>
      <c r="D91" s="32">
        <v>0.45629999999999998</v>
      </c>
      <c r="E91" s="32">
        <v>4.4898999999999996</v>
      </c>
      <c r="F91" s="32">
        <f t="shared" si="19"/>
        <v>4.9461999999999993</v>
      </c>
      <c r="G91" s="32"/>
      <c r="H91" s="33">
        <v>77.328300000000183</v>
      </c>
      <c r="I91" s="34">
        <v>51136</v>
      </c>
      <c r="J91" s="50">
        <f t="shared" si="11"/>
        <v>0</v>
      </c>
      <c r="K91" s="54">
        <f t="shared" si="20"/>
        <v>0.45629999999999998</v>
      </c>
      <c r="L91" s="50">
        <f t="shared" si="12"/>
        <v>0</v>
      </c>
      <c r="M91" s="50">
        <f t="shared" si="13"/>
        <v>0</v>
      </c>
      <c r="P91" s="57" t="s">
        <v>38</v>
      </c>
      <c r="Q91">
        <v>77</v>
      </c>
      <c r="R91" s="60">
        <f t="shared" si="22"/>
        <v>77.328300000000183</v>
      </c>
      <c r="S91" s="58">
        <f t="shared" si="23"/>
        <v>0.45629999999999998</v>
      </c>
      <c r="T91" s="58">
        <f t="shared" si="15"/>
        <v>4.4898999999999996</v>
      </c>
      <c r="U91" s="58">
        <f t="shared" si="24"/>
        <v>4.9461999999999993</v>
      </c>
      <c r="V91" s="58">
        <f t="shared" si="17"/>
        <v>422.67169999999982</v>
      </c>
      <c r="W91" s="59">
        <f t="shared" si="18"/>
        <v>51136</v>
      </c>
      <c r="X91">
        <v>3</v>
      </c>
    </row>
    <row r="92" spans="1:24" x14ac:dyDescent="0.25">
      <c r="A92" s="30">
        <v>78</v>
      </c>
      <c r="B92" s="31">
        <v>78</v>
      </c>
      <c r="C92" s="31">
        <v>77</v>
      </c>
      <c r="D92" s="32">
        <v>0.43130000000000002</v>
      </c>
      <c r="E92" s="32">
        <v>3.4316</v>
      </c>
      <c r="F92" s="32">
        <f t="shared" si="19"/>
        <v>3.8628999999999998</v>
      </c>
      <c r="G92" s="32"/>
      <c r="H92" s="33">
        <v>73.89670000000018</v>
      </c>
      <c r="I92" s="34">
        <v>51227</v>
      </c>
      <c r="J92" s="50">
        <f t="shared" si="11"/>
        <v>0</v>
      </c>
      <c r="K92" s="54">
        <f t="shared" si="20"/>
        <v>0.43130000000000002</v>
      </c>
      <c r="L92" s="50">
        <f t="shared" si="12"/>
        <v>0</v>
      </c>
      <c r="M92" s="50">
        <f t="shared" si="13"/>
        <v>0</v>
      </c>
      <c r="P92" s="57" t="s">
        <v>38</v>
      </c>
      <c r="Q92">
        <v>78</v>
      </c>
      <c r="R92" s="60">
        <f t="shared" si="22"/>
        <v>73.89670000000018</v>
      </c>
      <c r="S92" s="58">
        <f t="shared" si="23"/>
        <v>0.43130000000000002</v>
      </c>
      <c r="T92" s="58">
        <f t="shared" si="15"/>
        <v>3.4316</v>
      </c>
      <c r="U92" s="58">
        <f t="shared" si="24"/>
        <v>3.8628999999999998</v>
      </c>
      <c r="V92" s="58">
        <f t="shared" si="17"/>
        <v>426.10329999999982</v>
      </c>
      <c r="W92" s="59">
        <f t="shared" si="18"/>
        <v>51227</v>
      </c>
      <c r="X92">
        <v>3</v>
      </c>
    </row>
    <row r="93" spans="1:24" x14ac:dyDescent="0.25">
      <c r="A93" s="30">
        <v>79</v>
      </c>
      <c r="B93" s="31">
        <v>79</v>
      </c>
      <c r="C93" s="31">
        <v>78</v>
      </c>
      <c r="D93" s="32">
        <v>0.41210000000000002</v>
      </c>
      <c r="E93" s="32">
        <v>2.7111999999999998</v>
      </c>
      <c r="F93" s="32">
        <f t="shared" si="19"/>
        <v>3.1233</v>
      </c>
      <c r="G93" s="32"/>
      <c r="H93" s="33">
        <v>71.185500000000175</v>
      </c>
      <c r="I93" s="34">
        <v>51318</v>
      </c>
      <c r="J93" s="50">
        <f t="shared" si="11"/>
        <v>0</v>
      </c>
      <c r="K93" s="54">
        <f t="shared" si="20"/>
        <v>0.41210000000000002</v>
      </c>
      <c r="L93" s="50">
        <f t="shared" si="12"/>
        <v>0</v>
      </c>
      <c r="M93" s="50">
        <f t="shared" si="13"/>
        <v>0</v>
      </c>
      <c r="P93" s="57" t="s">
        <v>38</v>
      </c>
      <c r="Q93">
        <v>79</v>
      </c>
      <c r="R93" s="60">
        <f t="shared" si="22"/>
        <v>71.185500000000175</v>
      </c>
      <c r="S93" s="58">
        <f t="shared" si="23"/>
        <v>0.41210000000000002</v>
      </c>
      <c r="T93" s="58">
        <f t="shared" si="15"/>
        <v>2.7111999999999998</v>
      </c>
      <c r="U93" s="58">
        <f t="shared" si="24"/>
        <v>3.1233</v>
      </c>
      <c r="V93" s="58">
        <f t="shared" si="17"/>
        <v>428.81449999999984</v>
      </c>
      <c r="W93" s="59">
        <f t="shared" si="18"/>
        <v>51318</v>
      </c>
      <c r="X93">
        <v>3</v>
      </c>
    </row>
    <row r="94" spans="1:24" x14ac:dyDescent="0.25">
      <c r="A94" s="30">
        <v>80</v>
      </c>
      <c r="B94" s="31">
        <v>80</v>
      </c>
      <c r="C94" s="31">
        <v>79</v>
      </c>
      <c r="D94" s="32">
        <v>0.39700000000000002</v>
      </c>
      <c r="E94" s="32">
        <v>2.1196000000000002</v>
      </c>
      <c r="F94" s="32">
        <f t="shared" si="19"/>
        <v>2.5166000000000004</v>
      </c>
      <c r="G94" s="32"/>
      <c r="H94" s="33">
        <v>69.06590000000017</v>
      </c>
      <c r="I94" s="34">
        <v>51410</v>
      </c>
      <c r="J94" s="50">
        <f t="shared" si="11"/>
        <v>0</v>
      </c>
      <c r="K94" s="54">
        <f t="shared" si="20"/>
        <v>0.39700000000000002</v>
      </c>
      <c r="L94" s="50">
        <f t="shared" si="12"/>
        <v>0</v>
      </c>
      <c r="M94" s="50">
        <f t="shared" si="13"/>
        <v>0</v>
      </c>
      <c r="P94" s="57" t="s">
        <v>38</v>
      </c>
      <c r="Q94">
        <v>80</v>
      </c>
      <c r="R94" s="60">
        <f t="shared" si="22"/>
        <v>69.06590000000017</v>
      </c>
      <c r="S94" s="58">
        <f t="shared" si="23"/>
        <v>0.39700000000000002</v>
      </c>
      <c r="T94" s="58">
        <f t="shared" si="15"/>
        <v>2.1196000000000002</v>
      </c>
      <c r="U94" s="58">
        <f t="shared" si="24"/>
        <v>2.5166000000000004</v>
      </c>
      <c r="V94" s="58">
        <f t="shared" si="17"/>
        <v>430.93409999999983</v>
      </c>
      <c r="W94" s="59">
        <f t="shared" si="18"/>
        <v>51410</v>
      </c>
      <c r="X94">
        <v>3</v>
      </c>
    </row>
    <row r="95" spans="1:24" x14ac:dyDescent="0.25">
      <c r="A95" s="30">
        <v>81</v>
      </c>
      <c r="B95" s="31">
        <v>81</v>
      </c>
      <c r="C95" s="31">
        <v>80</v>
      </c>
      <c r="D95" s="32">
        <v>0.38519999999999999</v>
      </c>
      <c r="E95" s="32">
        <v>1.9031</v>
      </c>
      <c r="F95" s="32">
        <f t="shared" si="19"/>
        <v>2.2883</v>
      </c>
      <c r="G95" s="32"/>
      <c r="H95" s="33">
        <v>67.162800000000175</v>
      </c>
      <c r="I95" s="34">
        <v>51502</v>
      </c>
      <c r="J95" s="50">
        <f t="shared" si="11"/>
        <v>0</v>
      </c>
      <c r="K95" s="54">
        <f t="shared" si="20"/>
        <v>0.38519999999999999</v>
      </c>
      <c r="L95" s="50">
        <f t="shared" si="12"/>
        <v>0</v>
      </c>
      <c r="M95" s="50">
        <f t="shared" si="13"/>
        <v>0</v>
      </c>
      <c r="P95" s="57" t="s">
        <v>38</v>
      </c>
      <c r="Q95">
        <v>81</v>
      </c>
      <c r="R95" s="60">
        <f t="shared" si="22"/>
        <v>67.162800000000175</v>
      </c>
      <c r="S95" s="58">
        <f t="shared" si="23"/>
        <v>0.38519999999999999</v>
      </c>
      <c r="T95" s="58">
        <f t="shared" si="15"/>
        <v>1.9031</v>
      </c>
      <c r="U95" s="58">
        <f t="shared" si="24"/>
        <v>2.2883</v>
      </c>
      <c r="V95" s="58">
        <f t="shared" si="17"/>
        <v>432.83719999999983</v>
      </c>
      <c r="W95" s="59">
        <f t="shared" si="18"/>
        <v>51502</v>
      </c>
      <c r="X95">
        <v>3</v>
      </c>
    </row>
    <row r="96" spans="1:24" x14ac:dyDescent="0.25">
      <c r="A96" s="30">
        <v>82</v>
      </c>
      <c r="B96" s="31">
        <v>82</v>
      </c>
      <c r="C96" s="31">
        <v>81</v>
      </c>
      <c r="D96" s="32">
        <v>0.37459999999999999</v>
      </c>
      <c r="E96" s="32">
        <v>1.9137</v>
      </c>
      <c r="F96" s="32">
        <f t="shared" si="19"/>
        <v>2.2883</v>
      </c>
      <c r="G96" s="32"/>
      <c r="H96" s="33">
        <v>65.249100000000169</v>
      </c>
      <c r="I96" s="34">
        <v>51592</v>
      </c>
      <c r="J96" s="50">
        <f t="shared" si="11"/>
        <v>0</v>
      </c>
      <c r="K96" s="54">
        <f t="shared" si="20"/>
        <v>0.37459999999999999</v>
      </c>
      <c r="L96" s="50">
        <f t="shared" si="12"/>
        <v>0</v>
      </c>
      <c r="M96" s="50">
        <f t="shared" si="13"/>
        <v>0</v>
      </c>
      <c r="P96" s="57" t="s">
        <v>38</v>
      </c>
      <c r="Q96">
        <v>82</v>
      </c>
      <c r="R96" s="60">
        <f t="shared" si="22"/>
        <v>65.249100000000169</v>
      </c>
      <c r="S96" s="58">
        <f t="shared" si="23"/>
        <v>0.37459999999999999</v>
      </c>
      <c r="T96" s="58">
        <f t="shared" si="15"/>
        <v>1.9137</v>
      </c>
      <c r="U96" s="58">
        <f t="shared" si="24"/>
        <v>2.2883</v>
      </c>
      <c r="V96" s="58">
        <f t="shared" si="17"/>
        <v>434.75089999999983</v>
      </c>
      <c r="W96" s="59">
        <f t="shared" si="18"/>
        <v>51592</v>
      </c>
      <c r="X96">
        <v>3</v>
      </c>
    </row>
    <row r="97" spans="1:24" x14ac:dyDescent="0.25">
      <c r="A97" s="30">
        <v>83</v>
      </c>
      <c r="B97" s="31">
        <v>83</v>
      </c>
      <c r="C97" s="31">
        <v>82</v>
      </c>
      <c r="D97" s="32">
        <v>0.3639</v>
      </c>
      <c r="E97" s="32">
        <v>1.9244000000000001</v>
      </c>
      <c r="F97" s="32">
        <f t="shared" si="19"/>
        <v>2.2883</v>
      </c>
      <c r="G97" s="32"/>
      <c r="H97" s="33">
        <v>63.324700000000171</v>
      </c>
      <c r="I97" s="34">
        <v>51683</v>
      </c>
      <c r="J97" s="50">
        <f t="shared" si="11"/>
        <v>0</v>
      </c>
      <c r="K97" s="54">
        <f t="shared" si="20"/>
        <v>0.3639</v>
      </c>
      <c r="L97" s="50">
        <f t="shared" si="12"/>
        <v>0</v>
      </c>
      <c r="M97" s="50">
        <f t="shared" si="13"/>
        <v>0</v>
      </c>
      <c r="P97" s="57" t="s">
        <v>38</v>
      </c>
      <c r="Q97">
        <v>83</v>
      </c>
      <c r="R97" s="60">
        <f t="shared" si="22"/>
        <v>63.324700000000171</v>
      </c>
      <c r="S97" s="58">
        <f t="shared" si="23"/>
        <v>0.3639</v>
      </c>
      <c r="T97" s="58">
        <f t="shared" si="15"/>
        <v>1.9244000000000001</v>
      </c>
      <c r="U97" s="58">
        <f t="shared" si="24"/>
        <v>2.2883</v>
      </c>
      <c r="V97" s="58">
        <f t="shared" si="17"/>
        <v>436.67529999999982</v>
      </c>
      <c r="W97" s="59">
        <f t="shared" si="18"/>
        <v>51683</v>
      </c>
      <c r="X97">
        <v>3</v>
      </c>
    </row>
    <row r="98" spans="1:24" x14ac:dyDescent="0.25">
      <c r="A98" s="30">
        <v>84</v>
      </c>
      <c r="B98" s="31">
        <v>84</v>
      </c>
      <c r="C98" s="31">
        <v>83</v>
      </c>
      <c r="D98" s="32">
        <v>0.35320000000000001</v>
      </c>
      <c r="E98" s="32">
        <v>1.9285000000000001</v>
      </c>
      <c r="F98" s="32">
        <f t="shared" si="19"/>
        <v>2.2817000000000003</v>
      </c>
      <c r="G98" s="32"/>
      <c r="H98" s="33">
        <v>61.396200000000171</v>
      </c>
      <c r="I98" s="34">
        <v>51775</v>
      </c>
      <c r="J98" s="50">
        <f t="shared" si="11"/>
        <v>0</v>
      </c>
      <c r="K98" s="54">
        <f t="shared" si="20"/>
        <v>0.35320000000000001</v>
      </c>
      <c r="L98" s="50">
        <f t="shared" si="12"/>
        <v>0</v>
      </c>
      <c r="M98" s="50">
        <f t="shared" si="13"/>
        <v>0</v>
      </c>
      <c r="P98" s="57" t="s">
        <v>38</v>
      </c>
      <c r="Q98">
        <v>84</v>
      </c>
      <c r="R98" s="60">
        <f t="shared" si="22"/>
        <v>61.396200000000171</v>
      </c>
      <c r="S98" s="58">
        <f t="shared" si="23"/>
        <v>0.35320000000000001</v>
      </c>
      <c r="T98" s="58">
        <f t="shared" si="15"/>
        <v>1.9285000000000001</v>
      </c>
      <c r="U98" s="58">
        <f t="shared" si="24"/>
        <v>2.2817000000000003</v>
      </c>
      <c r="V98" s="58">
        <f t="shared" si="17"/>
        <v>438.60379999999981</v>
      </c>
      <c r="W98" s="59">
        <f t="shared" si="18"/>
        <v>51775</v>
      </c>
      <c r="X98">
        <v>3</v>
      </c>
    </row>
    <row r="99" spans="1:24" x14ac:dyDescent="0.25">
      <c r="A99" s="30">
        <v>85</v>
      </c>
      <c r="B99" s="31">
        <v>85</v>
      </c>
      <c r="C99" s="31">
        <v>84</v>
      </c>
      <c r="D99" s="32">
        <v>0.34239999999999998</v>
      </c>
      <c r="E99" s="32">
        <v>1.9359999999999999</v>
      </c>
      <c r="F99" s="32">
        <f t="shared" si="19"/>
        <v>2.2784</v>
      </c>
      <c r="G99" s="32"/>
      <c r="H99" s="33">
        <v>59.460200000000171</v>
      </c>
      <c r="I99" s="34">
        <v>51867</v>
      </c>
      <c r="J99" s="50">
        <f t="shared" si="11"/>
        <v>0</v>
      </c>
      <c r="K99" s="54">
        <f t="shared" si="20"/>
        <v>0.34239999999999998</v>
      </c>
      <c r="L99" s="50">
        <f t="shared" si="12"/>
        <v>0</v>
      </c>
      <c r="M99" s="50">
        <f t="shared" si="13"/>
        <v>0</v>
      </c>
      <c r="P99" s="57" t="s">
        <v>38</v>
      </c>
      <c r="Q99">
        <v>85</v>
      </c>
      <c r="R99" s="60">
        <f t="shared" si="22"/>
        <v>59.460200000000171</v>
      </c>
      <c r="S99" s="58">
        <f t="shared" si="23"/>
        <v>0.34239999999999998</v>
      </c>
      <c r="T99" s="58">
        <f t="shared" si="15"/>
        <v>1.9359999999999999</v>
      </c>
      <c r="U99" s="58">
        <f t="shared" si="24"/>
        <v>2.2784</v>
      </c>
      <c r="V99" s="58">
        <f t="shared" si="17"/>
        <v>440.53979999999984</v>
      </c>
      <c r="W99" s="59">
        <f t="shared" si="18"/>
        <v>51867</v>
      </c>
      <c r="X99">
        <v>3</v>
      </c>
    </row>
    <row r="100" spans="1:24" x14ac:dyDescent="0.25">
      <c r="A100" s="30">
        <v>86</v>
      </c>
      <c r="B100" s="31">
        <v>86</v>
      </c>
      <c r="C100" s="31">
        <v>85</v>
      </c>
      <c r="D100" s="32">
        <v>0.33160000000000001</v>
      </c>
      <c r="E100" s="32">
        <v>1.9468000000000001</v>
      </c>
      <c r="F100" s="32">
        <f t="shared" si="19"/>
        <v>2.2784</v>
      </c>
      <c r="G100" s="32"/>
      <c r="H100" s="33">
        <v>57.513400000000168</v>
      </c>
      <c r="I100" s="34">
        <v>51957</v>
      </c>
      <c r="J100" s="50">
        <f t="shared" si="11"/>
        <v>0</v>
      </c>
      <c r="K100" s="54">
        <f t="shared" si="20"/>
        <v>0.33160000000000001</v>
      </c>
      <c r="L100" s="50">
        <f t="shared" si="12"/>
        <v>0</v>
      </c>
      <c r="M100" s="50">
        <f t="shared" si="13"/>
        <v>0</v>
      </c>
      <c r="P100" s="57" t="s">
        <v>38</v>
      </c>
      <c r="Q100">
        <v>86</v>
      </c>
      <c r="R100" s="60">
        <f t="shared" si="22"/>
        <v>57.513400000000168</v>
      </c>
      <c r="S100" s="58">
        <f t="shared" si="23"/>
        <v>0.33160000000000001</v>
      </c>
      <c r="T100" s="58">
        <f t="shared" si="15"/>
        <v>1.9468000000000001</v>
      </c>
      <c r="U100" s="58">
        <f t="shared" si="24"/>
        <v>2.2784</v>
      </c>
      <c r="V100" s="58">
        <f t="shared" si="17"/>
        <v>442.48659999999984</v>
      </c>
      <c r="W100" s="59">
        <f t="shared" si="18"/>
        <v>51957</v>
      </c>
      <c r="X100">
        <v>3</v>
      </c>
    </row>
    <row r="101" spans="1:24" x14ac:dyDescent="0.25">
      <c r="A101" s="30">
        <v>87</v>
      </c>
      <c r="B101" s="31">
        <v>87</v>
      </c>
      <c r="C101" s="31">
        <v>86</v>
      </c>
      <c r="D101" s="32">
        <v>0.32079999999999997</v>
      </c>
      <c r="E101" s="32">
        <v>1.9577</v>
      </c>
      <c r="F101" s="32">
        <f t="shared" si="19"/>
        <v>2.2785000000000002</v>
      </c>
      <c r="G101" s="32"/>
      <c r="H101" s="33">
        <v>55.555700000000165</v>
      </c>
      <c r="I101" s="34">
        <v>52048</v>
      </c>
      <c r="J101" s="50">
        <f t="shared" si="11"/>
        <v>0</v>
      </c>
      <c r="K101" s="54">
        <f t="shared" si="20"/>
        <v>0.32079999999999997</v>
      </c>
      <c r="L101" s="50">
        <f t="shared" si="12"/>
        <v>0</v>
      </c>
      <c r="M101" s="50">
        <f t="shared" si="13"/>
        <v>0</v>
      </c>
      <c r="P101" s="57" t="s">
        <v>38</v>
      </c>
      <c r="Q101">
        <v>87</v>
      </c>
      <c r="R101" s="60">
        <f t="shared" si="22"/>
        <v>55.555700000000165</v>
      </c>
      <c r="S101" s="58">
        <f t="shared" si="23"/>
        <v>0.32079999999999997</v>
      </c>
      <c r="T101" s="58">
        <f t="shared" si="15"/>
        <v>1.9577</v>
      </c>
      <c r="U101" s="58">
        <f t="shared" si="24"/>
        <v>2.2785000000000002</v>
      </c>
      <c r="V101" s="58">
        <f t="shared" si="17"/>
        <v>444.44429999999983</v>
      </c>
      <c r="W101" s="59">
        <f t="shared" si="18"/>
        <v>52048</v>
      </c>
      <c r="X101">
        <v>3</v>
      </c>
    </row>
    <row r="102" spans="1:24" x14ac:dyDescent="0.25">
      <c r="A102" s="30">
        <v>88</v>
      </c>
      <c r="B102" s="31">
        <v>88</v>
      </c>
      <c r="C102" s="31">
        <v>87</v>
      </c>
      <c r="D102" s="32">
        <v>0.30980000000000002</v>
      </c>
      <c r="E102" s="32">
        <v>1.9685999999999999</v>
      </c>
      <c r="F102" s="32">
        <f t="shared" si="19"/>
        <v>2.2784</v>
      </c>
      <c r="G102" s="32"/>
      <c r="H102" s="33">
        <v>53.587100000000163</v>
      </c>
      <c r="I102" s="34">
        <v>52140</v>
      </c>
      <c r="J102" s="50">
        <f t="shared" si="11"/>
        <v>0</v>
      </c>
      <c r="K102" s="54">
        <f t="shared" si="20"/>
        <v>0.30980000000000002</v>
      </c>
      <c r="L102" s="50">
        <f t="shared" si="12"/>
        <v>0</v>
      </c>
      <c r="M102" s="50">
        <f t="shared" si="13"/>
        <v>0</v>
      </c>
      <c r="P102" s="57" t="s">
        <v>38</v>
      </c>
      <c r="Q102">
        <v>88</v>
      </c>
      <c r="R102" s="60">
        <f t="shared" si="22"/>
        <v>53.587100000000163</v>
      </c>
      <c r="S102" s="58">
        <f t="shared" si="23"/>
        <v>0.30980000000000002</v>
      </c>
      <c r="T102" s="58">
        <f t="shared" si="15"/>
        <v>1.9685999999999999</v>
      </c>
      <c r="U102" s="58">
        <f t="shared" si="24"/>
        <v>2.2784</v>
      </c>
      <c r="V102" s="58">
        <f t="shared" si="17"/>
        <v>446.41289999999981</v>
      </c>
      <c r="W102" s="59">
        <f t="shared" si="18"/>
        <v>52140</v>
      </c>
      <c r="X102">
        <v>3</v>
      </c>
    </row>
    <row r="103" spans="1:24" x14ac:dyDescent="0.25">
      <c r="A103" s="30">
        <v>89</v>
      </c>
      <c r="B103" s="31">
        <v>89</v>
      </c>
      <c r="C103" s="31">
        <v>88</v>
      </c>
      <c r="D103" s="32">
        <v>0.2989</v>
      </c>
      <c r="E103" s="32">
        <v>1.9796</v>
      </c>
      <c r="F103" s="32">
        <f t="shared" si="19"/>
        <v>2.2785000000000002</v>
      </c>
      <c r="G103" s="32"/>
      <c r="H103" s="33">
        <v>51.607500000000165</v>
      </c>
      <c r="I103" s="34">
        <v>52232</v>
      </c>
      <c r="J103" s="50">
        <f t="shared" si="11"/>
        <v>0</v>
      </c>
      <c r="K103" s="54">
        <f t="shared" si="20"/>
        <v>0.2989</v>
      </c>
      <c r="L103" s="50">
        <f t="shared" si="12"/>
        <v>0</v>
      </c>
      <c r="M103" s="50">
        <f t="shared" si="13"/>
        <v>0</v>
      </c>
      <c r="P103" s="57" t="s">
        <v>38</v>
      </c>
      <c r="Q103">
        <v>89</v>
      </c>
      <c r="R103" s="60">
        <f t="shared" si="22"/>
        <v>51.607500000000165</v>
      </c>
      <c r="S103" s="58">
        <f t="shared" si="23"/>
        <v>0.2989</v>
      </c>
      <c r="T103" s="58">
        <f t="shared" si="15"/>
        <v>1.9796</v>
      </c>
      <c r="U103" s="58">
        <f t="shared" si="24"/>
        <v>2.2785000000000002</v>
      </c>
      <c r="V103" s="58">
        <f t="shared" si="17"/>
        <v>448.39249999999981</v>
      </c>
      <c r="W103" s="59">
        <f t="shared" si="18"/>
        <v>52232</v>
      </c>
      <c r="X103">
        <v>3</v>
      </c>
    </row>
    <row r="104" spans="1:24" x14ac:dyDescent="0.25">
      <c r="A104" s="30">
        <v>90</v>
      </c>
      <c r="B104" s="31">
        <v>90</v>
      </c>
      <c r="C104" s="31">
        <v>89</v>
      </c>
      <c r="D104" s="32">
        <v>0.2878</v>
      </c>
      <c r="E104" s="32">
        <v>1.9905999999999999</v>
      </c>
      <c r="F104" s="32">
        <f t="shared" si="19"/>
        <v>2.2784</v>
      </c>
      <c r="G104" s="32"/>
      <c r="H104" s="33">
        <v>49.616900000000165</v>
      </c>
      <c r="I104" s="34">
        <v>52322</v>
      </c>
      <c r="J104" s="50">
        <f t="shared" si="11"/>
        <v>0</v>
      </c>
      <c r="K104" s="54">
        <f t="shared" si="20"/>
        <v>0.2878</v>
      </c>
      <c r="L104" s="50">
        <f t="shared" si="12"/>
        <v>0</v>
      </c>
      <c r="M104" s="50">
        <f t="shared" si="13"/>
        <v>0</v>
      </c>
      <c r="P104" s="57" t="s">
        <v>38</v>
      </c>
      <c r="Q104">
        <v>90</v>
      </c>
      <c r="R104" s="60">
        <f t="shared" si="22"/>
        <v>49.616900000000165</v>
      </c>
      <c r="S104" s="58">
        <f t="shared" si="23"/>
        <v>0.2878</v>
      </c>
      <c r="T104" s="58">
        <f t="shared" si="15"/>
        <v>1.9905999999999999</v>
      </c>
      <c r="U104" s="58">
        <f t="shared" si="24"/>
        <v>2.2784</v>
      </c>
      <c r="V104" s="58">
        <f t="shared" si="17"/>
        <v>450.38309999999984</v>
      </c>
      <c r="W104" s="59">
        <f t="shared" si="18"/>
        <v>52322</v>
      </c>
      <c r="X104">
        <v>3</v>
      </c>
    </row>
    <row r="105" spans="1:24" x14ac:dyDescent="0.25">
      <c r="A105" s="30">
        <v>91</v>
      </c>
      <c r="B105" s="31">
        <v>91</v>
      </c>
      <c r="C105" s="31">
        <v>90</v>
      </c>
      <c r="D105" s="32">
        <v>0.2767</v>
      </c>
      <c r="E105" s="32">
        <v>1.9964</v>
      </c>
      <c r="F105" s="32">
        <f t="shared" si="19"/>
        <v>2.2730999999999999</v>
      </c>
      <c r="G105" s="32"/>
      <c r="H105" s="33">
        <v>47.620500000000163</v>
      </c>
      <c r="I105" s="34">
        <v>52413</v>
      </c>
      <c r="J105" s="50">
        <f t="shared" si="11"/>
        <v>0</v>
      </c>
      <c r="K105" s="54">
        <f t="shared" si="20"/>
        <v>0.2767</v>
      </c>
      <c r="L105" s="50">
        <f t="shared" si="12"/>
        <v>0</v>
      </c>
      <c r="M105" s="50">
        <f t="shared" si="13"/>
        <v>0</v>
      </c>
      <c r="P105" s="57" t="s">
        <v>38</v>
      </c>
      <c r="Q105">
        <v>91</v>
      </c>
      <c r="R105" s="60">
        <f t="shared" si="22"/>
        <v>47.620500000000163</v>
      </c>
      <c r="S105" s="58">
        <f t="shared" si="23"/>
        <v>0.2767</v>
      </c>
      <c r="T105" s="58">
        <f t="shared" si="15"/>
        <v>1.9964</v>
      </c>
      <c r="U105" s="58">
        <f t="shared" si="24"/>
        <v>2.2730999999999999</v>
      </c>
      <c r="V105" s="58">
        <f t="shared" si="17"/>
        <v>452.37949999999984</v>
      </c>
      <c r="W105" s="59">
        <f t="shared" si="18"/>
        <v>52413</v>
      </c>
      <c r="X105">
        <v>3</v>
      </c>
    </row>
    <row r="106" spans="1:24" x14ac:dyDescent="0.25">
      <c r="A106" s="30">
        <v>92</v>
      </c>
      <c r="B106" s="31">
        <v>92</v>
      </c>
      <c r="C106" s="31">
        <v>91</v>
      </c>
      <c r="D106" s="32">
        <v>0.2656</v>
      </c>
      <c r="E106" s="32">
        <v>1.9943</v>
      </c>
      <c r="F106" s="32">
        <f t="shared" si="19"/>
        <v>2.2599</v>
      </c>
      <c r="G106" s="32"/>
      <c r="H106" s="33">
        <v>45.626200000000161</v>
      </c>
      <c r="I106" s="34">
        <v>52505</v>
      </c>
      <c r="J106" s="50">
        <f t="shared" si="11"/>
        <v>0</v>
      </c>
      <c r="K106" s="54">
        <f t="shared" si="20"/>
        <v>0.2656</v>
      </c>
      <c r="L106" s="50">
        <f t="shared" si="12"/>
        <v>0</v>
      </c>
      <c r="M106" s="50">
        <f t="shared" si="13"/>
        <v>0</v>
      </c>
      <c r="P106" s="57" t="s">
        <v>38</v>
      </c>
      <c r="Q106">
        <v>92</v>
      </c>
      <c r="R106" s="60">
        <f t="shared" si="22"/>
        <v>45.626200000000161</v>
      </c>
      <c r="S106" s="58">
        <f t="shared" si="23"/>
        <v>0.2656</v>
      </c>
      <c r="T106" s="58">
        <f t="shared" si="15"/>
        <v>1.9943</v>
      </c>
      <c r="U106" s="58">
        <f t="shared" si="24"/>
        <v>2.2599</v>
      </c>
      <c r="V106" s="58">
        <f t="shared" si="17"/>
        <v>454.37379999999985</v>
      </c>
      <c r="W106" s="59">
        <f t="shared" si="18"/>
        <v>52505</v>
      </c>
      <c r="X106">
        <v>3</v>
      </c>
    </row>
    <row r="107" spans="1:24" x14ac:dyDescent="0.25">
      <c r="A107" s="30">
        <v>93</v>
      </c>
      <c r="B107" s="31">
        <v>93</v>
      </c>
      <c r="C107" s="31">
        <v>92</v>
      </c>
      <c r="D107" s="32">
        <v>0.2545</v>
      </c>
      <c r="E107" s="32">
        <v>2.0001000000000002</v>
      </c>
      <c r="F107" s="32">
        <f t="shared" si="19"/>
        <v>2.2546000000000004</v>
      </c>
      <c r="G107" s="32"/>
      <c r="H107" s="33">
        <v>43.626100000000157</v>
      </c>
      <c r="I107" s="34">
        <v>52597</v>
      </c>
      <c r="J107" s="50">
        <f t="shared" si="11"/>
        <v>0</v>
      </c>
      <c r="K107" s="54">
        <f t="shared" si="20"/>
        <v>0.2545</v>
      </c>
      <c r="L107" s="50">
        <f t="shared" si="12"/>
        <v>0</v>
      </c>
      <c r="M107" s="50">
        <f t="shared" si="13"/>
        <v>0</v>
      </c>
      <c r="P107" s="57" t="s">
        <v>38</v>
      </c>
      <c r="Q107">
        <v>93</v>
      </c>
      <c r="R107" s="60">
        <f t="shared" si="22"/>
        <v>43.626100000000157</v>
      </c>
      <c r="S107" s="58">
        <f t="shared" si="23"/>
        <v>0.2545</v>
      </c>
      <c r="T107" s="58">
        <f t="shared" si="15"/>
        <v>2.0001000000000002</v>
      </c>
      <c r="U107" s="58">
        <f t="shared" si="24"/>
        <v>2.2546000000000004</v>
      </c>
      <c r="V107" s="58">
        <f t="shared" si="17"/>
        <v>456.37389999999982</v>
      </c>
      <c r="W107" s="59">
        <f t="shared" si="18"/>
        <v>52597</v>
      </c>
      <c r="X107">
        <v>3</v>
      </c>
    </row>
    <row r="108" spans="1:24" x14ac:dyDescent="0.25">
      <c r="A108" s="30">
        <v>94</v>
      </c>
      <c r="B108" s="31">
        <v>94</v>
      </c>
      <c r="C108" s="31">
        <v>93</v>
      </c>
      <c r="D108" s="32">
        <v>0.24329999999999999</v>
      </c>
      <c r="E108" s="32">
        <v>2.0011000000000001</v>
      </c>
      <c r="F108" s="32">
        <f t="shared" si="19"/>
        <v>2.2444000000000002</v>
      </c>
      <c r="G108" s="32"/>
      <c r="H108" s="33">
        <v>41.625000000000156</v>
      </c>
      <c r="I108" s="34">
        <v>52688</v>
      </c>
      <c r="J108" s="50">
        <f t="shared" si="11"/>
        <v>0</v>
      </c>
      <c r="K108" s="54">
        <f t="shared" si="20"/>
        <v>0.24329999999999999</v>
      </c>
      <c r="L108" s="50">
        <f t="shared" si="12"/>
        <v>0</v>
      </c>
      <c r="M108" s="50">
        <f t="shared" si="13"/>
        <v>0</v>
      </c>
      <c r="P108" s="57" t="s">
        <v>38</v>
      </c>
      <c r="Q108">
        <v>94</v>
      </c>
      <c r="R108" s="60">
        <f t="shared" si="22"/>
        <v>41.625000000000156</v>
      </c>
      <c r="S108" s="58">
        <f t="shared" si="23"/>
        <v>0.24329999999999999</v>
      </c>
      <c r="T108" s="58">
        <f t="shared" si="15"/>
        <v>2.0011000000000001</v>
      </c>
      <c r="U108" s="58">
        <f t="shared" si="24"/>
        <v>2.2444000000000002</v>
      </c>
      <c r="V108" s="58">
        <f t="shared" si="17"/>
        <v>458.37499999999983</v>
      </c>
      <c r="W108" s="59">
        <f t="shared" si="18"/>
        <v>52688</v>
      </c>
      <c r="X108">
        <v>3</v>
      </c>
    </row>
    <row r="109" spans="1:24" x14ac:dyDescent="0.25">
      <c r="A109" s="30">
        <v>95</v>
      </c>
      <c r="B109" s="31">
        <v>95</v>
      </c>
      <c r="C109" s="31">
        <v>94</v>
      </c>
      <c r="D109" s="32">
        <v>0.2321</v>
      </c>
      <c r="E109" s="32">
        <v>2.0002</v>
      </c>
      <c r="F109" s="32">
        <f t="shared" si="19"/>
        <v>2.2323</v>
      </c>
      <c r="G109" s="32"/>
      <c r="H109" s="33">
        <v>39.624800000000157</v>
      </c>
      <c r="I109" s="34">
        <v>52779</v>
      </c>
      <c r="J109" s="50">
        <f t="shared" si="11"/>
        <v>0</v>
      </c>
      <c r="K109" s="54">
        <f t="shared" si="20"/>
        <v>0.2321</v>
      </c>
      <c r="L109" s="50">
        <f t="shared" si="12"/>
        <v>0</v>
      </c>
      <c r="M109" s="50">
        <f t="shared" si="13"/>
        <v>0</v>
      </c>
      <c r="P109" s="57" t="s">
        <v>38</v>
      </c>
      <c r="Q109">
        <v>95</v>
      </c>
      <c r="R109" s="60">
        <f t="shared" si="22"/>
        <v>39.624800000000157</v>
      </c>
      <c r="S109" s="58">
        <f t="shared" si="23"/>
        <v>0.2321</v>
      </c>
      <c r="T109" s="58">
        <f t="shared" si="15"/>
        <v>2.0002</v>
      </c>
      <c r="U109" s="58">
        <f t="shared" si="24"/>
        <v>2.2323</v>
      </c>
      <c r="V109" s="58">
        <f t="shared" si="17"/>
        <v>460.37519999999984</v>
      </c>
      <c r="W109" s="59">
        <f t="shared" si="18"/>
        <v>52779</v>
      </c>
      <c r="X109">
        <v>3</v>
      </c>
    </row>
    <row r="110" spans="1:24" x14ac:dyDescent="0.25">
      <c r="A110" s="30">
        <v>96</v>
      </c>
      <c r="B110" s="31">
        <v>96</v>
      </c>
      <c r="C110" s="31">
        <v>95</v>
      </c>
      <c r="D110" s="32">
        <v>0.221</v>
      </c>
      <c r="E110" s="32">
        <v>1.9982</v>
      </c>
      <c r="F110" s="32">
        <f t="shared" si="19"/>
        <v>2.2191999999999998</v>
      </c>
      <c r="G110" s="32"/>
      <c r="H110" s="33">
        <v>37.62660000000016</v>
      </c>
      <c r="I110" s="34">
        <v>52871</v>
      </c>
      <c r="J110" s="50">
        <f t="shared" si="11"/>
        <v>0</v>
      </c>
      <c r="K110" s="54">
        <f t="shared" si="20"/>
        <v>0.221</v>
      </c>
      <c r="L110" s="50">
        <f t="shared" si="12"/>
        <v>0</v>
      </c>
      <c r="M110" s="50">
        <f t="shared" si="13"/>
        <v>0</v>
      </c>
      <c r="P110" s="57" t="s">
        <v>38</v>
      </c>
      <c r="Q110">
        <v>96</v>
      </c>
      <c r="R110" s="60">
        <f t="shared" si="22"/>
        <v>37.62660000000016</v>
      </c>
      <c r="S110" s="58">
        <f t="shared" si="23"/>
        <v>0.221</v>
      </c>
      <c r="T110" s="58">
        <f t="shared" si="15"/>
        <v>1.9982</v>
      </c>
      <c r="U110" s="58">
        <f t="shared" si="24"/>
        <v>2.2191999999999998</v>
      </c>
      <c r="V110" s="58">
        <f t="shared" si="17"/>
        <v>462.37339999999983</v>
      </c>
      <c r="W110" s="59">
        <f t="shared" si="18"/>
        <v>52871</v>
      </c>
      <c r="X110">
        <v>3</v>
      </c>
    </row>
    <row r="111" spans="1:24" x14ac:dyDescent="0.25">
      <c r="A111" s="30">
        <v>97</v>
      </c>
      <c r="B111" s="31">
        <v>97</v>
      </c>
      <c r="C111" s="31">
        <v>96</v>
      </c>
      <c r="D111" s="32">
        <v>0.20979999999999999</v>
      </c>
      <c r="E111" s="32">
        <v>1.9867999999999999</v>
      </c>
      <c r="F111" s="32">
        <f t="shared" si="19"/>
        <v>2.1966000000000001</v>
      </c>
      <c r="G111" s="32"/>
      <c r="H111" s="33">
        <v>35.639800000000157</v>
      </c>
      <c r="I111" s="34">
        <v>52963</v>
      </c>
      <c r="J111" s="50">
        <f t="shared" si="11"/>
        <v>0</v>
      </c>
      <c r="K111" s="54">
        <f t="shared" si="20"/>
        <v>0.20979999999999999</v>
      </c>
      <c r="L111" s="50">
        <f t="shared" si="12"/>
        <v>0</v>
      </c>
      <c r="M111" s="50">
        <f t="shared" si="13"/>
        <v>0</v>
      </c>
      <c r="P111" s="57" t="s">
        <v>38</v>
      </c>
      <c r="Q111">
        <v>97</v>
      </c>
      <c r="R111" s="60">
        <f t="shared" si="22"/>
        <v>35.639800000000157</v>
      </c>
      <c r="S111" s="58">
        <f t="shared" si="23"/>
        <v>0.20979999999999999</v>
      </c>
      <c r="T111" s="58">
        <f t="shared" si="15"/>
        <v>1.9867999999999999</v>
      </c>
      <c r="U111" s="58">
        <f t="shared" si="24"/>
        <v>2.1966000000000001</v>
      </c>
      <c r="V111" s="58">
        <f t="shared" si="17"/>
        <v>464.36019999999985</v>
      </c>
      <c r="W111" s="59">
        <f t="shared" si="18"/>
        <v>52963</v>
      </c>
      <c r="X111">
        <v>3</v>
      </c>
    </row>
    <row r="112" spans="1:24" x14ac:dyDescent="0.25">
      <c r="A112" s="30">
        <v>98</v>
      </c>
      <c r="B112" s="31">
        <v>98</v>
      </c>
      <c r="C112" s="31">
        <v>97</v>
      </c>
      <c r="D112" s="32">
        <v>0.19869999999999999</v>
      </c>
      <c r="E112" s="32">
        <v>1.9512</v>
      </c>
      <c r="F112" s="32">
        <f t="shared" si="19"/>
        <v>2.1499000000000001</v>
      </c>
      <c r="G112" s="32"/>
      <c r="H112" s="33">
        <v>33.688600000000157</v>
      </c>
      <c r="I112" s="34">
        <v>53053</v>
      </c>
      <c r="J112" s="50">
        <f t="shared" si="11"/>
        <v>0</v>
      </c>
      <c r="K112" s="54">
        <f t="shared" si="20"/>
        <v>0.19869999999999999</v>
      </c>
      <c r="L112" s="50">
        <f t="shared" si="12"/>
        <v>0</v>
      </c>
      <c r="M112" s="50">
        <f t="shared" si="13"/>
        <v>0</v>
      </c>
      <c r="P112" s="57" t="s">
        <v>38</v>
      </c>
      <c r="Q112">
        <v>98</v>
      </c>
      <c r="R112" s="60">
        <f t="shared" si="22"/>
        <v>33.688600000000157</v>
      </c>
      <c r="S112" s="58">
        <f t="shared" si="23"/>
        <v>0.19869999999999999</v>
      </c>
      <c r="T112" s="58">
        <f t="shared" si="15"/>
        <v>1.9512</v>
      </c>
      <c r="U112" s="58">
        <f t="shared" si="24"/>
        <v>2.1499000000000001</v>
      </c>
      <c r="V112" s="58">
        <f t="shared" si="17"/>
        <v>466.31139999999982</v>
      </c>
      <c r="W112" s="59">
        <f t="shared" si="18"/>
        <v>53053</v>
      </c>
      <c r="X112">
        <v>3</v>
      </c>
    </row>
    <row r="113" spans="1:24" x14ac:dyDescent="0.25">
      <c r="A113" s="30">
        <v>99</v>
      </c>
      <c r="B113" s="31">
        <v>99</v>
      </c>
      <c r="C113" s="31">
        <v>98</v>
      </c>
      <c r="D113" s="32">
        <v>0.18790000000000001</v>
      </c>
      <c r="E113" s="32">
        <v>1.8495999999999999</v>
      </c>
      <c r="F113" s="32">
        <f t="shared" si="19"/>
        <v>2.0375000000000001</v>
      </c>
      <c r="G113" s="32"/>
      <c r="H113" s="33">
        <v>31.839000000000159</v>
      </c>
      <c r="I113" s="34">
        <v>53144</v>
      </c>
      <c r="J113" s="50">
        <f t="shared" si="11"/>
        <v>0</v>
      </c>
      <c r="K113" s="54">
        <f t="shared" si="20"/>
        <v>0.18790000000000001</v>
      </c>
      <c r="L113" s="50">
        <f t="shared" si="12"/>
        <v>0</v>
      </c>
      <c r="M113" s="50">
        <f t="shared" si="13"/>
        <v>0</v>
      </c>
      <c r="P113" s="57" t="s">
        <v>38</v>
      </c>
      <c r="Q113">
        <v>99</v>
      </c>
      <c r="R113" s="60">
        <f t="shared" si="22"/>
        <v>31.839000000000159</v>
      </c>
      <c r="S113" s="58">
        <f t="shared" si="23"/>
        <v>0.18790000000000001</v>
      </c>
      <c r="T113" s="58">
        <f t="shared" si="15"/>
        <v>1.8495999999999999</v>
      </c>
      <c r="U113" s="58">
        <f t="shared" si="24"/>
        <v>2.0375000000000001</v>
      </c>
      <c r="V113" s="58">
        <f t="shared" si="17"/>
        <v>468.16099999999983</v>
      </c>
      <c r="W113" s="59">
        <f t="shared" si="18"/>
        <v>53144</v>
      </c>
      <c r="X113">
        <v>3</v>
      </c>
    </row>
    <row r="114" spans="1:24" x14ac:dyDescent="0.25">
      <c r="A114" s="30">
        <v>100</v>
      </c>
      <c r="B114" s="31">
        <v>100</v>
      </c>
      <c r="C114" s="31">
        <v>99</v>
      </c>
      <c r="D114" s="32">
        <v>0.17749999999999999</v>
      </c>
      <c r="E114" s="32">
        <v>1.7243999999999999</v>
      </c>
      <c r="F114" s="32">
        <f t="shared" si="19"/>
        <v>1.9018999999999999</v>
      </c>
      <c r="G114" s="32"/>
      <c r="H114" s="33">
        <v>30.114600000000159</v>
      </c>
      <c r="I114" s="34">
        <v>53236</v>
      </c>
      <c r="J114" s="50">
        <f t="shared" si="11"/>
        <v>0</v>
      </c>
      <c r="K114" s="54">
        <f t="shared" si="20"/>
        <v>0.17749999999999999</v>
      </c>
      <c r="L114" s="50">
        <f t="shared" si="12"/>
        <v>0</v>
      </c>
      <c r="M114" s="50">
        <f t="shared" si="13"/>
        <v>0</v>
      </c>
      <c r="P114" s="57" t="s">
        <v>38</v>
      </c>
      <c r="Q114">
        <v>100</v>
      </c>
      <c r="R114" s="60">
        <f t="shared" si="22"/>
        <v>30.114600000000159</v>
      </c>
      <c r="S114" s="58">
        <f t="shared" si="23"/>
        <v>0.17749999999999999</v>
      </c>
      <c r="T114" s="58">
        <f t="shared" si="15"/>
        <v>1.7243999999999999</v>
      </c>
      <c r="U114" s="58">
        <f t="shared" si="24"/>
        <v>1.9018999999999999</v>
      </c>
      <c r="V114" s="58">
        <f t="shared" si="17"/>
        <v>469.88539999999983</v>
      </c>
      <c r="W114" s="59">
        <f t="shared" si="18"/>
        <v>53236</v>
      </c>
      <c r="X114">
        <v>3</v>
      </c>
    </row>
    <row r="115" spans="1:24" x14ac:dyDescent="0.25">
      <c r="A115" s="30">
        <v>101</v>
      </c>
      <c r="B115" s="31">
        <v>101</v>
      </c>
      <c r="C115" s="31">
        <v>100</v>
      </c>
      <c r="D115" s="32">
        <v>0.16789999999999999</v>
      </c>
      <c r="E115" s="32">
        <v>1.6446000000000001</v>
      </c>
      <c r="F115" s="32">
        <f t="shared" si="19"/>
        <v>1.8125</v>
      </c>
      <c r="G115" s="32"/>
      <c r="H115" s="33">
        <v>28.470000000000159</v>
      </c>
      <c r="I115" s="34">
        <v>53328</v>
      </c>
      <c r="J115" s="50">
        <f t="shared" si="11"/>
        <v>0</v>
      </c>
      <c r="K115" s="54">
        <f t="shared" si="20"/>
        <v>0.16789999999999999</v>
      </c>
      <c r="L115" s="50">
        <f t="shared" si="12"/>
        <v>0</v>
      </c>
      <c r="M115" s="50">
        <f t="shared" si="13"/>
        <v>0</v>
      </c>
      <c r="P115" s="57" t="s">
        <v>38</v>
      </c>
      <c r="Q115">
        <v>101</v>
      </c>
      <c r="R115" s="60">
        <f t="shared" si="22"/>
        <v>28.470000000000159</v>
      </c>
      <c r="S115" s="58">
        <f t="shared" si="23"/>
        <v>0.16789999999999999</v>
      </c>
      <c r="T115" s="58">
        <f t="shared" si="15"/>
        <v>1.6446000000000001</v>
      </c>
      <c r="U115" s="58">
        <f t="shared" si="24"/>
        <v>1.8125</v>
      </c>
      <c r="V115" s="58">
        <f t="shared" si="17"/>
        <v>471.52999999999986</v>
      </c>
      <c r="W115" s="59">
        <f t="shared" si="18"/>
        <v>53328</v>
      </c>
      <c r="X115">
        <v>3</v>
      </c>
    </row>
    <row r="116" spans="1:24" x14ac:dyDescent="0.25">
      <c r="A116" s="30">
        <v>102</v>
      </c>
      <c r="B116" s="31">
        <v>102</v>
      </c>
      <c r="C116" s="31">
        <v>101</v>
      </c>
      <c r="D116" s="32">
        <v>0.1588</v>
      </c>
      <c r="E116" s="32">
        <v>1.6537999999999999</v>
      </c>
      <c r="F116" s="32">
        <f t="shared" si="19"/>
        <v>1.8126</v>
      </c>
      <c r="G116" s="32"/>
      <c r="H116" s="33">
        <v>26.816200000000158</v>
      </c>
      <c r="I116" s="34">
        <v>53418</v>
      </c>
      <c r="J116" s="50">
        <f t="shared" si="11"/>
        <v>0</v>
      </c>
      <c r="K116" s="54">
        <f t="shared" si="20"/>
        <v>0.1588</v>
      </c>
      <c r="L116" s="50">
        <f t="shared" si="12"/>
        <v>0</v>
      </c>
      <c r="M116" s="50">
        <f t="shared" si="13"/>
        <v>0</v>
      </c>
      <c r="P116" s="57" t="s">
        <v>38</v>
      </c>
      <c r="Q116">
        <v>102</v>
      </c>
      <c r="R116" s="60">
        <f t="shared" si="22"/>
        <v>26.816200000000158</v>
      </c>
      <c r="S116" s="58">
        <f t="shared" si="23"/>
        <v>0.1588</v>
      </c>
      <c r="T116" s="58">
        <f t="shared" si="15"/>
        <v>1.6537999999999999</v>
      </c>
      <c r="U116" s="58">
        <f t="shared" si="24"/>
        <v>1.8126</v>
      </c>
      <c r="V116" s="58">
        <f t="shared" si="17"/>
        <v>473.18379999999985</v>
      </c>
      <c r="W116" s="59">
        <f t="shared" si="18"/>
        <v>53418</v>
      </c>
      <c r="X116">
        <v>3</v>
      </c>
    </row>
    <row r="117" spans="1:24" x14ac:dyDescent="0.25">
      <c r="A117" s="30">
        <v>103</v>
      </c>
      <c r="B117" s="31">
        <v>103</v>
      </c>
      <c r="C117" s="31">
        <v>102</v>
      </c>
      <c r="D117" s="32">
        <v>0.14949999999999999</v>
      </c>
      <c r="E117" s="32">
        <v>1.6600999999999999</v>
      </c>
      <c r="F117" s="32">
        <f t="shared" si="19"/>
        <v>1.8095999999999999</v>
      </c>
      <c r="G117" s="32"/>
      <c r="H117" s="33">
        <v>25.156100000000158</v>
      </c>
      <c r="I117" s="34">
        <v>53509</v>
      </c>
      <c r="J117" s="50">
        <f t="shared" si="11"/>
        <v>0</v>
      </c>
      <c r="K117" s="54">
        <f t="shared" si="20"/>
        <v>0.14949999999999999</v>
      </c>
      <c r="L117" s="50">
        <f t="shared" si="12"/>
        <v>0</v>
      </c>
      <c r="M117" s="50">
        <f t="shared" si="13"/>
        <v>0</v>
      </c>
      <c r="P117" s="57" t="s">
        <v>38</v>
      </c>
      <c r="Q117">
        <v>103</v>
      </c>
      <c r="R117" s="60">
        <f t="shared" si="22"/>
        <v>25.156100000000158</v>
      </c>
      <c r="S117" s="58">
        <f t="shared" si="23"/>
        <v>0.14949999999999999</v>
      </c>
      <c r="T117" s="58">
        <f t="shared" si="15"/>
        <v>1.6600999999999999</v>
      </c>
      <c r="U117" s="58">
        <f t="shared" si="24"/>
        <v>1.8095999999999999</v>
      </c>
      <c r="V117" s="58">
        <f t="shared" si="17"/>
        <v>474.84389999999985</v>
      </c>
      <c r="W117" s="59">
        <f t="shared" si="18"/>
        <v>53509</v>
      </c>
      <c r="X117">
        <v>3</v>
      </c>
    </row>
    <row r="118" spans="1:24" x14ac:dyDescent="0.25">
      <c r="A118" s="30">
        <v>104</v>
      </c>
      <c r="B118" s="31">
        <v>104</v>
      </c>
      <c r="C118" s="31">
        <v>103</v>
      </c>
      <c r="D118" s="32">
        <v>0.14030000000000001</v>
      </c>
      <c r="E118" s="32">
        <v>1.657</v>
      </c>
      <c r="F118" s="32">
        <f t="shared" si="19"/>
        <v>1.7973000000000001</v>
      </c>
      <c r="G118" s="32"/>
      <c r="H118" s="33">
        <v>23.499100000000158</v>
      </c>
      <c r="I118" s="34">
        <v>53601</v>
      </c>
      <c r="J118" s="50">
        <f t="shared" si="11"/>
        <v>0</v>
      </c>
      <c r="K118" s="54">
        <f t="shared" si="20"/>
        <v>0.14030000000000001</v>
      </c>
      <c r="L118" s="50">
        <f t="shared" si="12"/>
        <v>0</v>
      </c>
      <c r="M118" s="50">
        <f t="shared" si="13"/>
        <v>0</v>
      </c>
      <c r="P118" s="57" t="s">
        <v>38</v>
      </c>
      <c r="Q118">
        <v>104</v>
      </c>
      <c r="R118" s="60">
        <f t="shared" si="22"/>
        <v>23.499100000000158</v>
      </c>
      <c r="S118" s="58">
        <f t="shared" si="23"/>
        <v>0.14030000000000001</v>
      </c>
      <c r="T118" s="58">
        <f t="shared" si="15"/>
        <v>1.657</v>
      </c>
      <c r="U118" s="58">
        <f t="shared" si="24"/>
        <v>1.7973000000000001</v>
      </c>
      <c r="V118" s="58">
        <f t="shared" si="17"/>
        <v>476.50089999999983</v>
      </c>
      <c r="W118" s="59">
        <f t="shared" si="18"/>
        <v>53601</v>
      </c>
      <c r="X118">
        <v>3</v>
      </c>
    </row>
    <row r="119" spans="1:24" x14ac:dyDescent="0.25">
      <c r="A119" s="30">
        <v>105</v>
      </c>
      <c r="B119" s="31">
        <v>105</v>
      </c>
      <c r="C119" s="31">
        <v>104</v>
      </c>
      <c r="D119" s="32">
        <v>0.13100000000000001</v>
      </c>
      <c r="E119" s="32">
        <v>1.6587000000000001</v>
      </c>
      <c r="F119" s="32">
        <f t="shared" si="19"/>
        <v>1.7897000000000001</v>
      </c>
      <c r="G119" s="32"/>
      <c r="H119" s="33">
        <v>21.840400000000159</v>
      </c>
      <c r="I119" s="34">
        <v>53693</v>
      </c>
      <c r="J119" s="50">
        <f t="shared" si="11"/>
        <v>0</v>
      </c>
      <c r="K119" s="54">
        <f t="shared" si="20"/>
        <v>0.13100000000000001</v>
      </c>
      <c r="L119" s="50">
        <f t="shared" si="12"/>
        <v>0</v>
      </c>
      <c r="M119" s="50">
        <f t="shared" si="13"/>
        <v>0</v>
      </c>
      <c r="P119" s="57" t="s">
        <v>38</v>
      </c>
      <c r="Q119">
        <v>105</v>
      </c>
      <c r="R119" s="60">
        <f t="shared" si="22"/>
        <v>21.840400000000159</v>
      </c>
      <c r="S119" s="58">
        <f t="shared" si="23"/>
        <v>0.13100000000000001</v>
      </c>
      <c r="T119" s="58">
        <f t="shared" si="15"/>
        <v>1.6587000000000001</v>
      </c>
      <c r="U119" s="58">
        <f t="shared" si="24"/>
        <v>1.7897000000000001</v>
      </c>
      <c r="V119" s="58">
        <f t="shared" si="17"/>
        <v>478.15959999999984</v>
      </c>
      <c r="W119" s="59">
        <f t="shared" si="18"/>
        <v>53693</v>
      </c>
      <c r="X119">
        <v>3</v>
      </c>
    </row>
    <row r="120" spans="1:24" x14ac:dyDescent="0.25">
      <c r="A120" s="30">
        <v>106</v>
      </c>
      <c r="B120" s="31">
        <v>106</v>
      </c>
      <c r="C120" s="31">
        <v>105</v>
      </c>
      <c r="D120" s="32">
        <v>0.12180000000000001</v>
      </c>
      <c r="E120" s="32">
        <v>1.6679999999999999</v>
      </c>
      <c r="F120" s="32">
        <f t="shared" si="19"/>
        <v>1.7897999999999998</v>
      </c>
      <c r="G120" s="32"/>
      <c r="H120" s="33">
        <v>20.17240000000016</v>
      </c>
      <c r="I120" s="34">
        <v>53783</v>
      </c>
      <c r="J120" s="50">
        <f t="shared" si="11"/>
        <v>0</v>
      </c>
      <c r="K120" s="54">
        <f t="shared" si="20"/>
        <v>0.12180000000000001</v>
      </c>
      <c r="L120" s="50">
        <f t="shared" si="12"/>
        <v>0</v>
      </c>
      <c r="M120" s="50">
        <f t="shared" si="13"/>
        <v>0</v>
      </c>
      <c r="P120" s="57" t="s">
        <v>38</v>
      </c>
      <c r="Q120">
        <v>106</v>
      </c>
      <c r="R120" s="60">
        <f t="shared" si="22"/>
        <v>20.17240000000016</v>
      </c>
      <c r="S120" s="58">
        <f t="shared" si="23"/>
        <v>0.12180000000000001</v>
      </c>
      <c r="T120" s="58">
        <f t="shared" si="15"/>
        <v>1.6679999999999999</v>
      </c>
      <c r="U120" s="58">
        <f t="shared" si="24"/>
        <v>1.7897999999999998</v>
      </c>
      <c r="V120" s="58">
        <f t="shared" si="17"/>
        <v>479.82759999999985</v>
      </c>
      <c r="W120" s="59">
        <f t="shared" si="18"/>
        <v>53783</v>
      </c>
      <c r="X120">
        <v>3</v>
      </c>
    </row>
    <row r="121" spans="1:24" x14ac:dyDescent="0.25">
      <c r="A121" s="30">
        <v>107</v>
      </c>
      <c r="B121" s="31">
        <v>107</v>
      </c>
      <c r="C121" s="31">
        <v>106</v>
      </c>
      <c r="D121" s="32">
        <v>0.1125</v>
      </c>
      <c r="E121" s="32">
        <v>1.6749000000000001</v>
      </c>
      <c r="F121" s="32">
        <f t="shared" si="19"/>
        <v>1.7874000000000001</v>
      </c>
      <c r="G121" s="32"/>
      <c r="H121" s="33">
        <v>18.497500000000159</v>
      </c>
      <c r="I121" s="34">
        <v>53874</v>
      </c>
      <c r="J121" s="50">
        <f t="shared" si="11"/>
        <v>0</v>
      </c>
      <c r="K121" s="54">
        <f t="shared" si="20"/>
        <v>0.1125</v>
      </c>
      <c r="L121" s="50">
        <f t="shared" si="12"/>
        <v>0</v>
      </c>
      <c r="M121" s="50">
        <f t="shared" si="13"/>
        <v>0</v>
      </c>
      <c r="P121" s="57" t="s">
        <v>38</v>
      </c>
      <c r="Q121">
        <v>107</v>
      </c>
      <c r="R121" s="60">
        <f t="shared" si="22"/>
        <v>18.497500000000159</v>
      </c>
      <c r="S121" s="58">
        <f t="shared" si="23"/>
        <v>0.1125</v>
      </c>
      <c r="T121" s="58">
        <f t="shared" si="15"/>
        <v>1.6749000000000001</v>
      </c>
      <c r="U121" s="58">
        <f t="shared" si="24"/>
        <v>1.7874000000000001</v>
      </c>
      <c r="V121" s="58">
        <f t="shared" si="17"/>
        <v>481.50249999999983</v>
      </c>
      <c r="W121" s="59">
        <f t="shared" si="18"/>
        <v>53874</v>
      </c>
      <c r="X121">
        <v>3</v>
      </c>
    </row>
    <row r="122" spans="1:24" x14ac:dyDescent="0.25">
      <c r="A122" s="30">
        <v>108</v>
      </c>
      <c r="B122" s="31">
        <v>108</v>
      </c>
      <c r="C122" s="31">
        <v>107</v>
      </c>
      <c r="D122" s="32">
        <v>0.1031</v>
      </c>
      <c r="E122" s="32">
        <v>1.6795</v>
      </c>
      <c r="F122" s="32">
        <f t="shared" si="19"/>
        <v>1.7826</v>
      </c>
      <c r="G122" s="32"/>
      <c r="H122" s="33">
        <v>16.818000000000158</v>
      </c>
      <c r="I122" s="34">
        <v>53966</v>
      </c>
      <c r="J122" s="50">
        <f t="shared" si="11"/>
        <v>0</v>
      </c>
      <c r="K122" s="54">
        <f t="shared" si="20"/>
        <v>0.1031</v>
      </c>
      <c r="L122" s="50">
        <f t="shared" si="12"/>
        <v>0</v>
      </c>
      <c r="M122" s="50">
        <f t="shared" si="13"/>
        <v>0</v>
      </c>
      <c r="P122" s="57" t="s">
        <v>38</v>
      </c>
      <c r="Q122">
        <v>108</v>
      </c>
      <c r="R122" s="60">
        <f t="shared" si="22"/>
        <v>16.818000000000158</v>
      </c>
      <c r="S122" s="58">
        <f t="shared" si="23"/>
        <v>0.1031</v>
      </c>
      <c r="T122" s="58">
        <f t="shared" si="15"/>
        <v>1.6795</v>
      </c>
      <c r="U122" s="58">
        <f t="shared" si="24"/>
        <v>1.7826</v>
      </c>
      <c r="V122" s="58">
        <f t="shared" si="17"/>
        <v>483.18199999999985</v>
      </c>
      <c r="W122" s="59">
        <f t="shared" si="18"/>
        <v>53966</v>
      </c>
      <c r="X122">
        <v>3</v>
      </c>
    </row>
    <row r="123" spans="1:24" x14ac:dyDescent="0.25">
      <c r="A123" s="30">
        <v>109</v>
      </c>
      <c r="B123" s="31">
        <v>109</v>
      </c>
      <c r="C123" s="31">
        <v>108</v>
      </c>
      <c r="D123" s="32">
        <v>9.3799999999999994E-2</v>
      </c>
      <c r="E123" s="32">
        <v>1.6888000000000001</v>
      </c>
      <c r="F123" s="32">
        <f t="shared" si="19"/>
        <v>1.7826</v>
      </c>
      <c r="G123" s="32"/>
      <c r="H123" s="33">
        <v>15.129200000000157</v>
      </c>
      <c r="I123" s="34">
        <v>54058</v>
      </c>
      <c r="J123" s="50">
        <f t="shared" si="11"/>
        <v>0</v>
      </c>
      <c r="K123" s="54">
        <f t="shared" si="20"/>
        <v>9.3799999999999994E-2</v>
      </c>
      <c r="L123" s="50">
        <f t="shared" si="12"/>
        <v>0</v>
      </c>
      <c r="M123" s="50">
        <f t="shared" si="13"/>
        <v>0</v>
      </c>
      <c r="P123" s="57" t="s">
        <v>38</v>
      </c>
      <c r="Q123">
        <v>109</v>
      </c>
      <c r="R123" s="60">
        <f t="shared" si="22"/>
        <v>15.129200000000157</v>
      </c>
      <c r="S123" s="58">
        <f t="shared" si="23"/>
        <v>9.3799999999999994E-2</v>
      </c>
      <c r="T123" s="58">
        <f t="shared" si="15"/>
        <v>1.6888000000000001</v>
      </c>
      <c r="U123" s="58">
        <f t="shared" si="24"/>
        <v>1.7826</v>
      </c>
      <c r="V123" s="58">
        <f t="shared" si="17"/>
        <v>484.87079999999986</v>
      </c>
      <c r="W123" s="59">
        <f t="shared" si="18"/>
        <v>54058</v>
      </c>
      <c r="X123">
        <v>3</v>
      </c>
    </row>
    <row r="124" spans="1:24" x14ac:dyDescent="0.25">
      <c r="A124" s="30">
        <v>110</v>
      </c>
      <c r="B124" s="31">
        <v>110</v>
      </c>
      <c r="C124" s="31">
        <v>109</v>
      </c>
      <c r="D124" s="32">
        <v>8.43E-2</v>
      </c>
      <c r="E124" s="32">
        <v>1.6982999999999999</v>
      </c>
      <c r="F124" s="32">
        <f t="shared" si="19"/>
        <v>1.7826</v>
      </c>
      <c r="G124" s="32"/>
      <c r="H124" s="33">
        <v>13.430900000000157</v>
      </c>
      <c r="I124" s="34">
        <v>54149</v>
      </c>
      <c r="J124" s="50">
        <f t="shared" si="11"/>
        <v>0</v>
      </c>
      <c r="K124" s="54">
        <f t="shared" si="20"/>
        <v>8.43E-2</v>
      </c>
      <c r="L124" s="50">
        <f t="shared" si="12"/>
        <v>0</v>
      </c>
      <c r="M124" s="50">
        <f t="shared" si="13"/>
        <v>0</v>
      </c>
      <c r="P124" s="57" t="s">
        <v>38</v>
      </c>
      <c r="Q124">
        <v>110</v>
      </c>
      <c r="R124" s="60">
        <f t="shared" si="22"/>
        <v>13.430900000000157</v>
      </c>
      <c r="S124" s="58">
        <f t="shared" si="23"/>
        <v>8.43E-2</v>
      </c>
      <c r="T124" s="58">
        <f t="shared" si="15"/>
        <v>1.6982999999999999</v>
      </c>
      <c r="U124" s="58">
        <f t="shared" si="24"/>
        <v>1.7826</v>
      </c>
      <c r="V124" s="58">
        <f t="shared" si="17"/>
        <v>486.56909999999982</v>
      </c>
      <c r="W124" s="59">
        <f t="shared" si="18"/>
        <v>54149</v>
      </c>
      <c r="X124">
        <v>3</v>
      </c>
    </row>
    <row r="125" spans="1:24" x14ac:dyDescent="0.25">
      <c r="A125" s="30">
        <v>111</v>
      </c>
      <c r="B125" s="31">
        <v>111</v>
      </c>
      <c r="C125" s="31">
        <v>110</v>
      </c>
      <c r="D125" s="32">
        <v>7.4899999999999994E-2</v>
      </c>
      <c r="E125" s="32">
        <v>1.6997</v>
      </c>
      <c r="F125" s="32">
        <f t="shared" si="19"/>
        <v>1.7746</v>
      </c>
      <c r="G125" s="32"/>
      <c r="H125" s="33">
        <v>11.731200000000158</v>
      </c>
      <c r="I125" s="34">
        <v>54240</v>
      </c>
      <c r="J125" s="50">
        <f t="shared" si="11"/>
        <v>0</v>
      </c>
      <c r="K125" s="54">
        <f t="shared" si="20"/>
        <v>7.4899999999999994E-2</v>
      </c>
      <c r="L125" s="50">
        <f t="shared" si="12"/>
        <v>0</v>
      </c>
      <c r="M125" s="50">
        <f t="shared" si="13"/>
        <v>0</v>
      </c>
      <c r="P125" s="57" t="s">
        <v>38</v>
      </c>
      <c r="Q125">
        <v>111</v>
      </c>
      <c r="R125" s="60">
        <f t="shared" si="22"/>
        <v>11.731200000000158</v>
      </c>
      <c r="S125" s="58">
        <f t="shared" si="23"/>
        <v>7.4899999999999994E-2</v>
      </c>
      <c r="T125" s="58">
        <f t="shared" si="15"/>
        <v>1.6997</v>
      </c>
      <c r="U125" s="58">
        <f t="shared" si="24"/>
        <v>1.7746</v>
      </c>
      <c r="V125" s="58">
        <f t="shared" si="17"/>
        <v>488.26879999999983</v>
      </c>
      <c r="W125" s="59">
        <f t="shared" si="18"/>
        <v>54240</v>
      </c>
      <c r="X125">
        <v>3</v>
      </c>
    </row>
    <row r="126" spans="1:24" x14ac:dyDescent="0.25">
      <c r="A126" s="30">
        <v>112</v>
      </c>
      <c r="B126" s="31">
        <v>112</v>
      </c>
      <c r="C126" s="31">
        <v>111</v>
      </c>
      <c r="D126" s="32">
        <v>6.54E-2</v>
      </c>
      <c r="E126" s="32">
        <v>1.6923999999999999</v>
      </c>
      <c r="F126" s="32">
        <f t="shared" si="19"/>
        <v>1.7577999999999998</v>
      </c>
      <c r="G126" s="32"/>
      <c r="H126" s="33">
        <v>10.038800000000158</v>
      </c>
      <c r="I126" s="34">
        <v>54332</v>
      </c>
      <c r="J126" s="50">
        <f t="shared" si="11"/>
        <v>0</v>
      </c>
      <c r="K126" s="54">
        <f t="shared" si="20"/>
        <v>6.54E-2</v>
      </c>
      <c r="L126" s="50">
        <f t="shared" si="12"/>
        <v>0</v>
      </c>
      <c r="M126" s="50">
        <f t="shared" si="13"/>
        <v>0</v>
      </c>
      <c r="P126" s="57" t="s">
        <v>38</v>
      </c>
      <c r="Q126">
        <v>112</v>
      </c>
      <c r="R126" s="60">
        <f t="shared" si="22"/>
        <v>10.038800000000158</v>
      </c>
      <c r="S126" s="58">
        <f t="shared" si="23"/>
        <v>6.54E-2</v>
      </c>
      <c r="T126" s="58">
        <f t="shared" si="15"/>
        <v>1.6923999999999999</v>
      </c>
      <c r="U126" s="58">
        <f t="shared" si="24"/>
        <v>1.7577999999999998</v>
      </c>
      <c r="V126" s="58">
        <f t="shared" si="17"/>
        <v>489.96119999999985</v>
      </c>
      <c r="W126" s="59">
        <f t="shared" si="18"/>
        <v>54332</v>
      </c>
      <c r="X126">
        <v>3</v>
      </c>
    </row>
    <row r="127" spans="1:24" x14ac:dyDescent="0.25">
      <c r="A127" s="30">
        <v>113</v>
      </c>
      <c r="B127" s="31">
        <v>113</v>
      </c>
      <c r="C127" s="31">
        <v>112</v>
      </c>
      <c r="D127" s="32">
        <v>5.5899999999999998E-2</v>
      </c>
      <c r="E127" s="32">
        <v>1.6850000000000001</v>
      </c>
      <c r="F127" s="32">
        <f t="shared" si="19"/>
        <v>1.7409000000000001</v>
      </c>
      <c r="G127" s="32"/>
      <c r="H127" s="33">
        <v>8.3538000000001578</v>
      </c>
      <c r="I127" s="34">
        <v>54424</v>
      </c>
      <c r="J127" s="50">
        <f t="shared" si="11"/>
        <v>0</v>
      </c>
      <c r="K127" s="54">
        <f t="shared" si="20"/>
        <v>5.5899999999999998E-2</v>
      </c>
      <c r="L127" s="50">
        <f t="shared" si="12"/>
        <v>0</v>
      </c>
      <c r="M127" s="50">
        <f t="shared" si="13"/>
        <v>0</v>
      </c>
      <c r="P127" s="57" t="s">
        <v>38</v>
      </c>
      <c r="Q127">
        <v>113</v>
      </c>
      <c r="R127" s="60">
        <f t="shared" si="22"/>
        <v>8.3538000000001578</v>
      </c>
      <c r="S127" s="58">
        <f t="shared" si="23"/>
        <v>5.5899999999999998E-2</v>
      </c>
      <c r="T127" s="58">
        <f t="shared" si="15"/>
        <v>1.6850000000000001</v>
      </c>
      <c r="U127" s="58">
        <f t="shared" si="24"/>
        <v>1.7409000000000001</v>
      </c>
      <c r="V127" s="58">
        <f t="shared" si="17"/>
        <v>491.64619999999985</v>
      </c>
      <c r="W127" s="59">
        <f t="shared" si="18"/>
        <v>54424</v>
      </c>
      <c r="X127">
        <v>3</v>
      </c>
    </row>
    <row r="128" spans="1:24" x14ac:dyDescent="0.25">
      <c r="A128" s="30">
        <v>114</v>
      </c>
      <c r="B128" s="31">
        <v>114</v>
      </c>
      <c r="C128" s="31">
        <v>113</v>
      </c>
      <c r="D128" s="32">
        <v>4.65E-2</v>
      </c>
      <c r="E128" s="32">
        <v>1.6943999999999999</v>
      </c>
      <c r="F128" s="32">
        <f t="shared" si="19"/>
        <v>1.7408999999999999</v>
      </c>
      <c r="G128" s="32"/>
      <c r="H128" s="33">
        <v>6.6594000000001579</v>
      </c>
      <c r="I128" s="34">
        <v>54514</v>
      </c>
      <c r="J128" s="50">
        <f t="shared" si="11"/>
        <v>0</v>
      </c>
      <c r="K128" s="54">
        <f t="shared" si="20"/>
        <v>4.65E-2</v>
      </c>
      <c r="L128" s="50">
        <f t="shared" si="12"/>
        <v>0</v>
      </c>
      <c r="M128" s="50">
        <f t="shared" si="13"/>
        <v>0</v>
      </c>
      <c r="P128" s="57" t="s">
        <v>38</v>
      </c>
      <c r="Q128">
        <v>114</v>
      </c>
      <c r="R128" s="60">
        <f t="shared" si="22"/>
        <v>6.6594000000001579</v>
      </c>
      <c r="S128" s="58">
        <f t="shared" si="23"/>
        <v>4.65E-2</v>
      </c>
      <c r="T128" s="58">
        <f t="shared" si="15"/>
        <v>1.6943999999999999</v>
      </c>
      <c r="U128" s="58">
        <f t="shared" si="24"/>
        <v>1.7408999999999999</v>
      </c>
      <c r="V128" s="58">
        <f t="shared" si="17"/>
        <v>493.34059999999982</v>
      </c>
      <c r="W128" s="59">
        <f t="shared" si="18"/>
        <v>54514</v>
      </c>
      <c r="X128">
        <v>3</v>
      </c>
    </row>
    <row r="129" spans="1:24" x14ac:dyDescent="0.25">
      <c r="A129" s="30">
        <v>115</v>
      </c>
      <c r="B129" s="31">
        <v>115</v>
      </c>
      <c r="C129" s="31">
        <v>114</v>
      </c>
      <c r="D129" s="32">
        <v>3.7100000000000001E-2</v>
      </c>
      <c r="E129" s="32">
        <v>1.6958</v>
      </c>
      <c r="F129" s="32">
        <f t="shared" si="19"/>
        <v>1.7328999999999999</v>
      </c>
      <c r="G129" s="32"/>
      <c r="H129" s="33">
        <v>4.9636000000001577</v>
      </c>
      <c r="I129" s="34">
        <v>54605</v>
      </c>
      <c r="J129" s="50">
        <f t="shared" si="11"/>
        <v>0</v>
      </c>
      <c r="K129" s="54">
        <f t="shared" si="20"/>
        <v>3.7100000000000001E-2</v>
      </c>
      <c r="L129" s="50">
        <f t="shared" si="12"/>
        <v>0</v>
      </c>
      <c r="M129" s="50">
        <f t="shared" si="13"/>
        <v>0</v>
      </c>
      <c r="P129" s="57" t="s">
        <v>38</v>
      </c>
      <c r="Q129">
        <v>115</v>
      </c>
      <c r="R129" s="60">
        <f t="shared" si="22"/>
        <v>4.9636000000001577</v>
      </c>
      <c r="S129" s="58">
        <f t="shared" si="23"/>
        <v>3.7100000000000001E-2</v>
      </c>
      <c r="T129" s="58">
        <f t="shared" si="15"/>
        <v>1.6958</v>
      </c>
      <c r="U129" s="58">
        <f t="shared" si="24"/>
        <v>1.7328999999999999</v>
      </c>
      <c r="V129" s="58">
        <f t="shared" si="17"/>
        <v>495.03639999999984</v>
      </c>
      <c r="W129" s="59">
        <f t="shared" si="18"/>
        <v>54605</v>
      </c>
      <c r="X129">
        <v>3</v>
      </c>
    </row>
    <row r="130" spans="1:24" x14ac:dyDescent="0.25">
      <c r="A130" s="30">
        <v>116</v>
      </c>
      <c r="B130" s="31">
        <v>116</v>
      </c>
      <c r="C130" s="31">
        <v>115</v>
      </c>
      <c r="D130" s="32">
        <v>2.76E-2</v>
      </c>
      <c r="E130" s="32">
        <v>1.7012</v>
      </c>
      <c r="F130" s="32">
        <f t="shared" si="19"/>
        <v>1.7288000000000001</v>
      </c>
      <c r="G130" s="32"/>
      <c r="H130" s="33">
        <v>3.2624000000001576</v>
      </c>
      <c r="I130" s="34">
        <v>54697</v>
      </c>
      <c r="J130" s="50">
        <f t="shared" si="11"/>
        <v>0</v>
      </c>
      <c r="K130" s="54">
        <f t="shared" si="20"/>
        <v>2.76E-2</v>
      </c>
      <c r="L130" s="50">
        <f t="shared" si="12"/>
        <v>0</v>
      </c>
      <c r="M130" s="50">
        <f t="shared" si="13"/>
        <v>0</v>
      </c>
      <c r="P130" s="57" t="s">
        <v>38</v>
      </c>
      <c r="Q130">
        <v>116</v>
      </c>
      <c r="R130" s="60">
        <f t="shared" si="22"/>
        <v>3.2624000000001576</v>
      </c>
      <c r="S130" s="58">
        <f t="shared" si="23"/>
        <v>2.76E-2</v>
      </c>
      <c r="T130" s="58">
        <f t="shared" si="15"/>
        <v>1.7012</v>
      </c>
      <c r="U130" s="58">
        <f t="shared" si="24"/>
        <v>1.7288000000000001</v>
      </c>
      <c r="V130" s="58">
        <f t="shared" si="17"/>
        <v>496.73759999999982</v>
      </c>
      <c r="W130" s="59">
        <f t="shared" si="18"/>
        <v>54697</v>
      </c>
      <c r="X130">
        <v>3</v>
      </c>
    </row>
    <row r="131" spans="1:24" x14ac:dyDescent="0.25">
      <c r="A131" s="30">
        <v>117</v>
      </c>
      <c r="B131" s="31">
        <v>117</v>
      </c>
      <c r="C131" s="31">
        <v>116</v>
      </c>
      <c r="D131" s="32">
        <v>1.8100000000000002E-2</v>
      </c>
      <c r="E131" s="32">
        <v>1.7107000000000001</v>
      </c>
      <c r="F131" s="32">
        <f t="shared" si="19"/>
        <v>1.7288000000000001</v>
      </c>
      <c r="G131" s="32"/>
      <c r="H131" s="33">
        <v>1.5517000000001575</v>
      </c>
      <c r="I131" s="34">
        <v>54789</v>
      </c>
      <c r="J131" s="50">
        <f t="shared" si="11"/>
        <v>0</v>
      </c>
      <c r="K131" s="54">
        <f t="shared" si="20"/>
        <v>1.8100000000000002E-2</v>
      </c>
      <c r="L131" s="50">
        <f t="shared" si="12"/>
        <v>0</v>
      </c>
      <c r="M131" s="50">
        <f t="shared" si="13"/>
        <v>0</v>
      </c>
      <c r="P131" s="57" t="s">
        <v>38</v>
      </c>
      <c r="Q131">
        <v>117</v>
      </c>
      <c r="R131" s="60">
        <f t="shared" si="22"/>
        <v>1.5517000000001575</v>
      </c>
      <c r="S131" s="58">
        <f t="shared" si="23"/>
        <v>1.8100000000000002E-2</v>
      </c>
      <c r="T131" s="58">
        <f t="shared" si="15"/>
        <v>1.7107000000000001</v>
      </c>
      <c r="U131" s="58">
        <f t="shared" si="24"/>
        <v>1.7288000000000001</v>
      </c>
      <c r="V131" s="58">
        <f t="shared" si="17"/>
        <v>498.44829999999985</v>
      </c>
      <c r="W131" s="59">
        <f t="shared" si="18"/>
        <v>54789</v>
      </c>
      <c r="X131">
        <v>3</v>
      </c>
    </row>
    <row r="132" spans="1:24" x14ac:dyDescent="0.25">
      <c r="A132" s="35">
        <v>118</v>
      </c>
      <c r="B132" s="36">
        <v>118</v>
      </c>
      <c r="C132" s="36">
        <v>117</v>
      </c>
      <c r="D132" s="37">
        <v>8.6E-3</v>
      </c>
      <c r="E132" s="37">
        <v>1.5517000000001575</v>
      </c>
      <c r="F132" s="37">
        <f t="shared" si="19"/>
        <v>1.5603000000001574</v>
      </c>
      <c r="G132" s="37"/>
      <c r="H132" s="38">
        <v>0</v>
      </c>
      <c r="I132" s="39">
        <v>54879</v>
      </c>
      <c r="J132" s="50">
        <f t="shared" si="11"/>
        <v>0</v>
      </c>
      <c r="K132" s="54">
        <f t="shared" si="20"/>
        <v>8.6E-3</v>
      </c>
      <c r="L132" s="50">
        <f t="shared" si="12"/>
        <v>0</v>
      </c>
      <c r="M132" s="50">
        <f t="shared" si="13"/>
        <v>0</v>
      </c>
      <c r="P132" s="57" t="s">
        <v>38</v>
      </c>
      <c r="Q132">
        <v>118</v>
      </c>
      <c r="R132" s="60">
        <f t="shared" si="22"/>
        <v>0</v>
      </c>
      <c r="S132" s="58">
        <f t="shared" si="23"/>
        <v>8.6E-3</v>
      </c>
      <c r="T132" s="58">
        <f t="shared" si="15"/>
        <v>1.5517000000001575</v>
      </c>
      <c r="U132" s="58">
        <f t="shared" si="24"/>
        <v>1.5603000000001574</v>
      </c>
      <c r="V132" s="58">
        <f t="shared" si="17"/>
        <v>500</v>
      </c>
      <c r="W132" s="59">
        <f t="shared" si="18"/>
        <v>54879</v>
      </c>
      <c r="X132">
        <v>3</v>
      </c>
    </row>
    <row r="135" spans="1:24" x14ac:dyDescent="0.25">
      <c r="A135">
        <f>118/4</f>
        <v>29.5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5"/>
  <sheetViews>
    <sheetView workbookViewId="0">
      <pane ySplit="3300" topLeftCell="A12" activePane="bottomLeft"/>
      <selection activeCell="J9" sqref="J9"/>
      <selection pane="bottomLeft" activeCell="E19" sqref="E19"/>
    </sheetView>
  </sheetViews>
  <sheetFormatPr baseColWidth="10" defaultRowHeight="15" x14ac:dyDescent="0.25"/>
  <cols>
    <col min="9" max="9" width="15.85546875" bestFit="1" customWidth="1"/>
  </cols>
  <sheetData>
    <row r="1" spans="1:11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x14ac:dyDescent="0.25">
      <c r="A3" s="62" t="s">
        <v>21</v>
      </c>
      <c r="B3" s="62"/>
      <c r="C3" s="62"/>
      <c r="D3" s="62"/>
      <c r="E3" s="62"/>
      <c r="F3" s="62"/>
      <c r="G3" s="62"/>
      <c r="H3" s="62"/>
      <c r="I3" s="62"/>
    </row>
    <row r="4" spans="1:11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1" x14ac:dyDescent="0.25">
      <c r="A5" s="2"/>
      <c r="B5" s="2"/>
      <c r="C5" s="2"/>
      <c r="D5" s="2"/>
      <c r="E5" s="2"/>
      <c r="F5" s="2"/>
      <c r="G5" s="12"/>
      <c r="H5" s="3"/>
      <c r="I5" s="3"/>
    </row>
    <row r="6" spans="1:11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1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1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  <c r="J8" s="53">
        <f>TRUNC((1+F7)^(3/12)-1,6)</f>
        <v>8.149E-3</v>
      </c>
    </row>
    <row r="9" spans="1:11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99.99596864952629</v>
      </c>
    </row>
    <row r="10" spans="1:11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1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1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1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1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1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2">
        <f>F6+G15-H15</f>
        <v>0</v>
      </c>
      <c r="K15" s="50">
        <f>G15-'serie C'!G15</f>
        <v>0</v>
      </c>
    </row>
    <row r="16" spans="1:11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2">
        <f>G16+H15-H16</f>
        <v>0</v>
      </c>
      <c r="K16" s="50">
        <f>G16-'serie C'!G16</f>
        <v>0</v>
      </c>
    </row>
    <row r="17" spans="1:11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2">
        <f t="shared" ref="J17:J80" si="0">G17+H16-H17</f>
        <v>0</v>
      </c>
      <c r="K17" s="50">
        <f>G17-'serie C'!G17</f>
        <v>0</v>
      </c>
    </row>
    <row r="18" spans="1:11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2">
        <f t="shared" si="0"/>
        <v>0</v>
      </c>
      <c r="K18" s="50">
        <f>G18-'serie C'!G18</f>
        <v>0</v>
      </c>
    </row>
    <row r="19" spans="1:11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2">
        <f t="shared" si="0"/>
        <v>0</v>
      </c>
      <c r="K19" s="50">
        <f>G19-'serie C'!G19</f>
        <v>0</v>
      </c>
    </row>
    <row r="20" spans="1:11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2">
        <f t="shared" si="0"/>
        <v>0</v>
      </c>
      <c r="K20" s="50">
        <f>G20-'serie C'!G20</f>
        <v>0</v>
      </c>
    </row>
    <row r="21" spans="1:11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2">
        <f t="shared" si="0"/>
        <v>0</v>
      </c>
      <c r="K21" s="50">
        <f>G21-'serie C'!G21</f>
        <v>0</v>
      </c>
    </row>
    <row r="22" spans="1:11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2">
        <f t="shared" si="0"/>
        <v>0</v>
      </c>
      <c r="K22" s="50">
        <f>G22-'serie C'!G22</f>
        <v>0</v>
      </c>
    </row>
    <row r="23" spans="1:11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2">
        <f t="shared" si="0"/>
        <v>0</v>
      </c>
      <c r="K23" s="50">
        <f>G23-'serie C'!G23</f>
        <v>0</v>
      </c>
    </row>
    <row r="24" spans="1:11" x14ac:dyDescent="0.25">
      <c r="A24" s="30">
        <v>10</v>
      </c>
      <c r="B24" s="31"/>
      <c r="C24" s="31"/>
      <c r="D24" s="32"/>
      <c r="E24" s="45"/>
      <c r="F24" s="32">
        <v>0</v>
      </c>
      <c r="G24" s="32">
        <v>0.82150000000000001</v>
      </c>
      <c r="H24" s="33">
        <v>101.63639999999999</v>
      </c>
      <c r="I24" s="34">
        <v>45017</v>
      </c>
      <c r="J24" s="52">
        <f t="shared" si="0"/>
        <v>0</v>
      </c>
      <c r="K24" s="50">
        <f>G24-'serie C'!G24</f>
        <v>0</v>
      </c>
    </row>
    <row r="25" spans="1:11" x14ac:dyDescent="0.25">
      <c r="A25" s="30">
        <v>11</v>
      </c>
      <c r="B25" s="31"/>
      <c r="C25" s="31"/>
      <c r="D25" s="32"/>
      <c r="E25" s="45"/>
      <c r="F25" s="32">
        <v>0</v>
      </c>
      <c r="G25" s="32">
        <v>0.82820000000000005</v>
      </c>
      <c r="H25" s="33">
        <v>102.46459999999999</v>
      </c>
      <c r="I25" s="34">
        <v>45108</v>
      </c>
      <c r="J25" s="52">
        <f t="shared" si="0"/>
        <v>0</v>
      </c>
      <c r="K25" s="50">
        <f>G25-'serie C'!G25</f>
        <v>0</v>
      </c>
    </row>
    <row r="26" spans="1:11" x14ac:dyDescent="0.25">
      <c r="A26" s="30">
        <v>12</v>
      </c>
      <c r="B26" s="31"/>
      <c r="C26" s="31"/>
      <c r="D26" s="32"/>
      <c r="E26" s="45"/>
      <c r="F26" s="32">
        <v>0</v>
      </c>
      <c r="G26" s="32">
        <v>0.83489999999999998</v>
      </c>
      <c r="H26" s="33">
        <v>103.29949999999999</v>
      </c>
      <c r="I26" s="34">
        <v>45200</v>
      </c>
      <c r="J26" s="52">
        <f t="shared" si="0"/>
        <v>0</v>
      </c>
      <c r="K26" s="50">
        <f>G26-'serie C'!G26</f>
        <v>0</v>
      </c>
    </row>
    <row r="27" spans="1:11" x14ac:dyDescent="0.25">
      <c r="A27" s="30">
        <v>13</v>
      </c>
      <c r="B27" s="31"/>
      <c r="C27" s="31"/>
      <c r="D27" s="32"/>
      <c r="E27" s="45"/>
      <c r="F27" s="32">
        <v>0</v>
      </c>
      <c r="G27" s="32">
        <v>0.8417</v>
      </c>
      <c r="H27" s="33">
        <v>104.1412</v>
      </c>
      <c r="I27" s="34">
        <v>45292</v>
      </c>
      <c r="J27" s="52">
        <f t="shared" si="0"/>
        <v>0</v>
      </c>
      <c r="K27" s="50">
        <f>G27-'serie C'!G27</f>
        <v>0</v>
      </c>
    </row>
    <row r="28" spans="1:11" x14ac:dyDescent="0.25">
      <c r="A28" s="30">
        <v>14</v>
      </c>
      <c r="B28" s="31"/>
      <c r="C28" s="31"/>
      <c r="D28" s="32"/>
      <c r="E28" s="45"/>
      <c r="F28" s="32">
        <v>0</v>
      </c>
      <c r="G28" s="32">
        <v>0.84860000000000002</v>
      </c>
      <c r="H28" s="33">
        <v>104.9898</v>
      </c>
      <c r="I28" s="34">
        <v>45383</v>
      </c>
      <c r="J28" s="52">
        <f t="shared" si="0"/>
        <v>0</v>
      </c>
      <c r="K28" s="50">
        <f>G28-'serie C'!G28</f>
        <v>0</v>
      </c>
    </row>
    <row r="29" spans="1:11" x14ac:dyDescent="0.25">
      <c r="A29" s="30">
        <v>15</v>
      </c>
      <c r="B29" s="31"/>
      <c r="C29" s="31"/>
      <c r="D29" s="32"/>
      <c r="E29" s="45"/>
      <c r="F29" s="32">
        <v>0</v>
      </c>
      <c r="G29" s="32">
        <v>0.85550000000000004</v>
      </c>
      <c r="H29" s="33">
        <v>105.84530000000001</v>
      </c>
      <c r="I29" s="34">
        <v>45474</v>
      </c>
      <c r="J29" s="52">
        <f t="shared" si="0"/>
        <v>0</v>
      </c>
      <c r="K29" s="50">
        <f>G29-'serie C'!G29</f>
        <v>0</v>
      </c>
    </row>
    <row r="30" spans="1:11" x14ac:dyDescent="0.25">
      <c r="A30" s="30">
        <v>16</v>
      </c>
      <c r="B30" s="31"/>
      <c r="C30" s="31"/>
      <c r="D30" s="32"/>
      <c r="E30" s="45"/>
      <c r="F30" s="32">
        <v>0</v>
      </c>
      <c r="G30" s="32">
        <v>0.86250000000000004</v>
      </c>
      <c r="H30" s="33">
        <v>106.70780000000001</v>
      </c>
      <c r="I30" s="34">
        <v>45566</v>
      </c>
      <c r="J30" s="52">
        <f t="shared" si="0"/>
        <v>0</v>
      </c>
      <c r="K30" s="50">
        <f>G30-'serie C'!G30</f>
        <v>0</v>
      </c>
    </row>
    <row r="31" spans="1:11" x14ac:dyDescent="0.25">
      <c r="A31" s="30">
        <v>17</v>
      </c>
      <c r="B31" s="31"/>
      <c r="C31" s="31"/>
      <c r="D31" s="32"/>
      <c r="E31" s="45"/>
      <c r="F31" s="32">
        <v>0</v>
      </c>
      <c r="G31" s="32">
        <v>0.86950000000000005</v>
      </c>
      <c r="H31" s="33">
        <v>107.57730000000001</v>
      </c>
      <c r="I31" s="34">
        <v>45658</v>
      </c>
      <c r="J31" s="52">
        <f t="shared" si="0"/>
        <v>0</v>
      </c>
      <c r="K31" s="50">
        <f>G31-'serie C'!G31</f>
        <v>0</v>
      </c>
    </row>
    <row r="32" spans="1:11" x14ac:dyDescent="0.25">
      <c r="A32" s="30">
        <v>18</v>
      </c>
      <c r="B32" s="31"/>
      <c r="C32" s="31"/>
      <c r="D32" s="32"/>
      <c r="E32" s="45"/>
      <c r="F32" s="32">
        <v>0</v>
      </c>
      <c r="G32" s="32">
        <v>0.87660000000000005</v>
      </c>
      <c r="H32" s="33">
        <v>108.4539</v>
      </c>
      <c r="I32" s="34">
        <v>45748</v>
      </c>
      <c r="J32" s="52">
        <f t="shared" si="0"/>
        <v>0</v>
      </c>
      <c r="K32" s="50">
        <f>G32-'serie C'!G32</f>
        <v>0</v>
      </c>
    </row>
    <row r="33" spans="1:11" x14ac:dyDescent="0.25">
      <c r="A33" s="30">
        <v>19</v>
      </c>
      <c r="B33" s="31"/>
      <c r="C33" s="31"/>
      <c r="D33" s="32"/>
      <c r="E33" s="45"/>
      <c r="F33" s="32">
        <v>0</v>
      </c>
      <c r="G33" s="32">
        <v>0.88370000000000004</v>
      </c>
      <c r="H33" s="33">
        <v>109.33760000000001</v>
      </c>
      <c r="I33" s="34">
        <v>45839</v>
      </c>
      <c r="J33" s="52">
        <f t="shared" si="0"/>
        <v>0</v>
      </c>
      <c r="K33" s="50">
        <f>G33-'serie C'!G33</f>
        <v>0</v>
      </c>
    </row>
    <row r="34" spans="1:11" x14ac:dyDescent="0.25">
      <c r="A34" s="30">
        <v>20</v>
      </c>
      <c r="B34" s="31"/>
      <c r="C34" s="31"/>
      <c r="D34" s="32"/>
      <c r="E34" s="45"/>
      <c r="F34" s="32">
        <v>0</v>
      </c>
      <c r="G34" s="32">
        <v>0.89090000000000003</v>
      </c>
      <c r="H34" s="33">
        <v>110.22850000000001</v>
      </c>
      <c r="I34" s="34">
        <v>45931</v>
      </c>
      <c r="J34" s="52">
        <f t="shared" si="0"/>
        <v>0</v>
      </c>
      <c r="K34" s="50">
        <f>G34-'serie C'!G34</f>
        <v>0</v>
      </c>
    </row>
    <row r="35" spans="1:11" x14ac:dyDescent="0.25">
      <c r="A35" s="30">
        <v>21</v>
      </c>
      <c r="B35" s="31"/>
      <c r="C35" s="31"/>
      <c r="D35" s="32"/>
      <c r="E35" s="45"/>
      <c r="F35" s="32">
        <v>0</v>
      </c>
      <c r="G35" s="32">
        <v>0.8982</v>
      </c>
      <c r="H35" s="33">
        <v>111.12670000000001</v>
      </c>
      <c r="I35" s="34">
        <v>46023</v>
      </c>
      <c r="J35" s="52">
        <f t="shared" si="0"/>
        <v>0</v>
      </c>
      <c r="K35" s="50">
        <f>G35-'serie C'!G35</f>
        <v>0</v>
      </c>
    </row>
    <row r="36" spans="1:11" x14ac:dyDescent="0.25">
      <c r="A36" s="30">
        <v>22</v>
      </c>
      <c r="B36" s="31"/>
      <c r="C36" s="31"/>
      <c r="D36" s="32"/>
      <c r="E36" s="45"/>
      <c r="F36" s="32">
        <v>0</v>
      </c>
      <c r="G36" s="32">
        <v>0.90549999999999997</v>
      </c>
      <c r="H36" s="33">
        <v>112.03220000000002</v>
      </c>
      <c r="I36" s="34">
        <v>46113</v>
      </c>
      <c r="J36" s="52">
        <f t="shared" si="0"/>
        <v>0</v>
      </c>
      <c r="K36" s="50">
        <f>G36-'serie C'!G36</f>
        <v>0</v>
      </c>
    </row>
    <row r="37" spans="1:11" x14ac:dyDescent="0.25">
      <c r="A37" s="30">
        <v>23</v>
      </c>
      <c r="B37" s="31"/>
      <c r="C37" s="31"/>
      <c r="D37" s="32"/>
      <c r="E37" s="45"/>
      <c r="F37" s="32">
        <v>0</v>
      </c>
      <c r="G37" s="32">
        <v>0.91290000000000004</v>
      </c>
      <c r="H37" s="33">
        <v>112.94510000000001</v>
      </c>
      <c r="I37" s="34">
        <v>46204</v>
      </c>
      <c r="J37" s="52">
        <f t="shared" si="0"/>
        <v>0</v>
      </c>
      <c r="K37" s="50">
        <f>G37-'serie C'!G37</f>
        <v>0</v>
      </c>
    </row>
    <row r="38" spans="1:11" x14ac:dyDescent="0.25">
      <c r="A38" s="30">
        <v>24</v>
      </c>
      <c r="B38" s="31"/>
      <c r="C38" s="31"/>
      <c r="D38" s="32"/>
      <c r="E38" s="45"/>
      <c r="F38" s="32">
        <v>0</v>
      </c>
      <c r="G38" s="32">
        <v>0.92030000000000001</v>
      </c>
      <c r="H38" s="33">
        <v>113.86540000000001</v>
      </c>
      <c r="I38" s="34">
        <v>46296</v>
      </c>
      <c r="J38" s="52">
        <f t="shared" si="0"/>
        <v>0</v>
      </c>
      <c r="K38" s="50">
        <f>G38-'serie C'!G38</f>
        <v>0</v>
      </c>
    </row>
    <row r="39" spans="1:11" x14ac:dyDescent="0.25">
      <c r="A39" s="30">
        <v>25</v>
      </c>
      <c r="B39" s="31"/>
      <c r="C39" s="31"/>
      <c r="D39" s="32"/>
      <c r="E39" s="45"/>
      <c r="F39" s="32">
        <v>0</v>
      </c>
      <c r="G39" s="32">
        <v>0.92779999999999996</v>
      </c>
      <c r="H39" s="33">
        <v>114.79320000000001</v>
      </c>
      <c r="I39" s="34">
        <v>46388</v>
      </c>
      <c r="J39" s="52">
        <f t="shared" si="0"/>
        <v>0</v>
      </c>
      <c r="K39" s="50">
        <f>G39-'serie C'!G39</f>
        <v>0</v>
      </c>
    </row>
    <row r="40" spans="1:11" x14ac:dyDescent="0.25">
      <c r="A40" s="30">
        <v>26</v>
      </c>
      <c r="B40" s="31"/>
      <c r="C40" s="31"/>
      <c r="D40" s="32"/>
      <c r="E40" s="45"/>
      <c r="F40" s="32">
        <v>0</v>
      </c>
      <c r="G40" s="32">
        <v>0.93540000000000001</v>
      </c>
      <c r="H40" s="33">
        <v>115.72860000000001</v>
      </c>
      <c r="I40" s="34">
        <v>46478</v>
      </c>
      <c r="J40" s="52">
        <f t="shared" si="0"/>
        <v>0</v>
      </c>
      <c r="K40" s="50">
        <f>G40-'serie C'!G40</f>
        <v>0</v>
      </c>
    </row>
    <row r="41" spans="1:11" x14ac:dyDescent="0.25">
      <c r="A41" s="30">
        <v>27</v>
      </c>
      <c r="B41" s="31"/>
      <c r="C41" s="31"/>
      <c r="D41" s="32"/>
      <c r="E41" s="45"/>
      <c r="F41" s="32">
        <v>0</v>
      </c>
      <c r="G41" s="32">
        <v>0.94299999999999995</v>
      </c>
      <c r="H41" s="33">
        <v>116.67160000000001</v>
      </c>
      <c r="I41" s="34">
        <v>46569</v>
      </c>
      <c r="J41" s="52">
        <f t="shared" si="0"/>
        <v>0</v>
      </c>
      <c r="K41" s="50">
        <f>G41-'serie C'!G41</f>
        <v>0</v>
      </c>
    </row>
    <row r="42" spans="1:11" x14ac:dyDescent="0.25">
      <c r="A42" s="30">
        <v>28</v>
      </c>
      <c r="B42" s="31"/>
      <c r="C42" s="31"/>
      <c r="D42" s="32"/>
      <c r="E42" s="45"/>
      <c r="F42" s="32">
        <v>0</v>
      </c>
      <c r="G42" s="32">
        <v>0.95069999999999999</v>
      </c>
      <c r="H42" s="33">
        <v>117.62230000000001</v>
      </c>
      <c r="I42" s="34">
        <v>46661</v>
      </c>
      <c r="J42" s="52">
        <f t="shared" si="0"/>
        <v>0</v>
      </c>
      <c r="K42" s="50">
        <f>G42-'serie C'!G42</f>
        <v>0</v>
      </c>
    </row>
    <row r="43" spans="1:11" x14ac:dyDescent="0.25">
      <c r="A43" s="30">
        <v>29</v>
      </c>
      <c r="B43" s="31"/>
      <c r="C43" s="31"/>
      <c r="D43" s="32"/>
      <c r="E43" s="45"/>
      <c r="F43" s="32">
        <v>0</v>
      </c>
      <c r="G43" s="32">
        <v>0.95850000000000002</v>
      </c>
      <c r="H43" s="33">
        <v>118.58080000000001</v>
      </c>
      <c r="I43" s="34">
        <v>46753</v>
      </c>
      <c r="J43" s="52">
        <f t="shared" si="0"/>
        <v>0</v>
      </c>
      <c r="K43" s="50">
        <f>G43-'serie C'!G43</f>
        <v>0</v>
      </c>
    </row>
    <row r="44" spans="1:11" x14ac:dyDescent="0.25">
      <c r="A44" s="30">
        <v>30</v>
      </c>
      <c r="B44" s="31"/>
      <c r="C44" s="31"/>
      <c r="D44" s="32"/>
      <c r="E44" s="45"/>
      <c r="F44" s="32">
        <v>0</v>
      </c>
      <c r="G44" s="32">
        <v>0.96630000000000005</v>
      </c>
      <c r="H44" s="33">
        <v>119.54710000000001</v>
      </c>
      <c r="I44" s="34">
        <v>46844</v>
      </c>
      <c r="J44" s="52">
        <f t="shared" si="0"/>
        <v>0</v>
      </c>
      <c r="K44" s="50">
        <f>G44-'serie C'!G44</f>
        <v>0</v>
      </c>
    </row>
    <row r="45" spans="1:11" x14ac:dyDescent="0.25">
      <c r="A45" s="30">
        <v>31</v>
      </c>
      <c r="B45" s="31"/>
      <c r="C45" s="31"/>
      <c r="D45" s="32"/>
      <c r="E45" s="45"/>
      <c r="F45" s="32">
        <v>0</v>
      </c>
      <c r="G45" s="32">
        <v>0.97409999999999997</v>
      </c>
      <c r="H45" s="33">
        <v>120.52120000000002</v>
      </c>
      <c r="I45" s="34">
        <v>46935</v>
      </c>
      <c r="J45" s="52">
        <f t="shared" si="0"/>
        <v>0</v>
      </c>
      <c r="K45" s="50">
        <f>G45-'serie C'!G45</f>
        <v>0</v>
      </c>
    </row>
    <row r="46" spans="1:11" x14ac:dyDescent="0.25">
      <c r="A46" s="30">
        <v>32</v>
      </c>
      <c r="B46" s="31"/>
      <c r="C46" s="31"/>
      <c r="D46" s="32"/>
      <c r="E46" s="45"/>
      <c r="F46" s="32">
        <v>0</v>
      </c>
      <c r="G46" s="32">
        <v>0.98209999999999997</v>
      </c>
      <c r="H46" s="33">
        <v>121.50330000000002</v>
      </c>
      <c r="I46" s="34">
        <v>47027</v>
      </c>
      <c r="J46" s="52">
        <f t="shared" si="0"/>
        <v>0</v>
      </c>
      <c r="K46" s="50">
        <f>G46-'serie C'!G46</f>
        <v>0</v>
      </c>
    </row>
    <row r="47" spans="1:11" x14ac:dyDescent="0.25">
      <c r="A47" s="30">
        <v>33</v>
      </c>
      <c r="B47" s="31"/>
      <c r="C47" s="31"/>
      <c r="D47" s="32"/>
      <c r="E47" s="45"/>
      <c r="F47" s="32">
        <v>0</v>
      </c>
      <c r="G47" s="32">
        <v>0.99009999999999998</v>
      </c>
      <c r="H47" s="33">
        <v>122.49340000000002</v>
      </c>
      <c r="I47" s="34">
        <v>47119</v>
      </c>
      <c r="J47" s="52">
        <f t="shared" si="0"/>
        <v>0</v>
      </c>
      <c r="K47" s="50">
        <f>G47-'serie C'!G47</f>
        <v>0</v>
      </c>
    </row>
    <row r="48" spans="1:11" x14ac:dyDescent="0.25">
      <c r="A48" s="30">
        <v>34</v>
      </c>
      <c r="B48" s="31"/>
      <c r="C48" s="31"/>
      <c r="D48" s="32"/>
      <c r="E48" s="45"/>
      <c r="F48" s="32">
        <v>0</v>
      </c>
      <c r="G48" s="32">
        <v>0.99809999999999999</v>
      </c>
      <c r="H48" s="33">
        <v>123.49150000000002</v>
      </c>
      <c r="I48" s="34">
        <v>47209</v>
      </c>
      <c r="J48" s="52">
        <f t="shared" si="0"/>
        <v>0</v>
      </c>
      <c r="K48" s="50">
        <f>G48-'serie C'!G48</f>
        <v>0</v>
      </c>
    </row>
    <row r="49" spans="1:11" x14ac:dyDescent="0.25">
      <c r="A49" s="30">
        <v>35</v>
      </c>
      <c r="B49" s="31"/>
      <c r="C49" s="31"/>
      <c r="D49" s="32"/>
      <c r="E49" s="45"/>
      <c r="F49" s="32">
        <v>0</v>
      </c>
      <c r="G49" s="32">
        <v>1.0063</v>
      </c>
      <c r="H49" s="33">
        <v>124.49780000000001</v>
      </c>
      <c r="I49" s="34">
        <v>47300</v>
      </c>
      <c r="J49" s="52">
        <f t="shared" si="0"/>
        <v>0</v>
      </c>
      <c r="K49" s="50">
        <f>G49-'serie C'!G49</f>
        <v>0</v>
      </c>
    </row>
    <row r="50" spans="1:11" x14ac:dyDescent="0.25">
      <c r="A50" s="30">
        <v>36</v>
      </c>
      <c r="B50" s="31"/>
      <c r="C50" s="31"/>
      <c r="D50" s="32"/>
      <c r="E50" s="45"/>
      <c r="F50" s="32">
        <v>0</v>
      </c>
      <c r="G50" s="32">
        <v>1.0145</v>
      </c>
      <c r="H50" s="33">
        <v>125.51230000000001</v>
      </c>
      <c r="I50" s="34">
        <v>47392</v>
      </c>
      <c r="J50" s="52">
        <f t="shared" si="0"/>
        <v>0</v>
      </c>
      <c r="K50" s="50">
        <f>G50-'serie C'!G50</f>
        <v>0</v>
      </c>
    </row>
    <row r="51" spans="1:11" x14ac:dyDescent="0.25">
      <c r="A51" s="30">
        <v>37</v>
      </c>
      <c r="B51" s="31"/>
      <c r="C51" s="31"/>
      <c r="D51" s="32"/>
      <c r="E51" s="45"/>
      <c r="F51" s="32">
        <v>0</v>
      </c>
      <c r="G51" s="32">
        <v>1.0226999999999999</v>
      </c>
      <c r="H51" s="33">
        <v>126.53500000000001</v>
      </c>
      <c r="I51" s="34">
        <v>47484</v>
      </c>
      <c r="J51" s="52">
        <f t="shared" si="0"/>
        <v>0</v>
      </c>
      <c r="K51" s="50">
        <f>G51-'serie C'!G51</f>
        <v>0</v>
      </c>
    </row>
    <row r="52" spans="1:11" x14ac:dyDescent="0.25">
      <c r="A52" s="30">
        <v>38</v>
      </c>
      <c r="B52" s="31"/>
      <c r="C52" s="31"/>
      <c r="D52" s="32"/>
      <c r="E52" s="45"/>
      <c r="F52" s="32">
        <v>0</v>
      </c>
      <c r="G52" s="32">
        <v>1.0310999999999999</v>
      </c>
      <c r="H52" s="33">
        <v>127.56610000000001</v>
      </c>
      <c r="I52" s="34">
        <v>47574</v>
      </c>
      <c r="J52" s="52">
        <f t="shared" si="0"/>
        <v>0</v>
      </c>
      <c r="K52" s="50">
        <f>G52-'serie C'!G52</f>
        <v>0</v>
      </c>
    </row>
    <row r="53" spans="1:11" x14ac:dyDescent="0.25">
      <c r="A53" s="30">
        <v>39</v>
      </c>
      <c r="B53" s="31"/>
      <c r="C53" s="31"/>
      <c r="D53" s="32"/>
      <c r="E53" s="45"/>
      <c r="F53" s="32">
        <v>0</v>
      </c>
      <c r="G53" s="32">
        <v>1.0395000000000001</v>
      </c>
      <c r="H53" s="33">
        <v>128.60560000000001</v>
      </c>
      <c r="I53" s="34">
        <v>47665</v>
      </c>
      <c r="J53" s="52">
        <f t="shared" si="0"/>
        <v>0</v>
      </c>
      <c r="K53" s="50">
        <f>G53-'serie C'!G53</f>
        <v>0</v>
      </c>
    </row>
    <row r="54" spans="1:11" x14ac:dyDescent="0.25">
      <c r="A54" s="30">
        <v>40</v>
      </c>
      <c r="B54" s="31"/>
      <c r="C54" s="31"/>
      <c r="D54" s="32"/>
      <c r="E54" s="45"/>
      <c r="F54" s="32">
        <v>0</v>
      </c>
      <c r="G54" s="32">
        <v>1.048</v>
      </c>
      <c r="H54" s="33">
        <v>129.65360000000001</v>
      </c>
      <c r="I54" s="34">
        <v>47757</v>
      </c>
      <c r="J54" s="52">
        <f t="shared" si="0"/>
        <v>0</v>
      </c>
      <c r="K54" s="50">
        <f>G54-'serie C'!G54</f>
        <v>0</v>
      </c>
    </row>
    <row r="55" spans="1:11" x14ac:dyDescent="0.25">
      <c r="A55" s="30">
        <v>41</v>
      </c>
      <c r="B55" s="31"/>
      <c r="C55" s="31"/>
      <c r="D55" s="32"/>
      <c r="E55" s="45"/>
      <c r="F55" s="32">
        <v>0</v>
      </c>
      <c r="G55" s="32">
        <v>1.0565</v>
      </c>
      <c r="H55" s="33">
        <v>130.71010000000001</v>
      </c>
      <c r="I55" s="34">
        <v>47849</v>
      </c>
      <c r="J55" s="52">
        <f t="shared" si="0"/>
        <v>0</v>
      </c>
      <c r="K55" s="50">
        <f>G55-'serie C'!G55</f>
        <v>0</v>
      </c>
    </row>
    <row r="56" spans="1:11" x14ac:dyDescent="0.25">
      <c r="A56" s="30">
        <v>42</v>
      </c>
      <c r="B56" s="31"/>
      <c r="C56" s="31"/>
      <c r="D56" s="32"/>
      <c r="E56" s="45"/>
      <c r="F56" s="32">
        <v>0</v>
      </c>
      <c r="G56" s="32">
        <v>1.0650999999999999</v>
      </c>
      <c r="H56" s="33">
        <v>131.77520000000001</v>
      </c>
      <c r="I56" s="34">
        <v>47939</v>
      </c>
      <c r="J56" s="52">
        <f t="shared" si="0"/>
        <v>0</v>
      </c>
      <c r="K56" s="50">
        <f>G56-'serie C'!G56</f>
        <v>0</v>
      </c>
    </row>
    <row r="57" spans="1:11" x14ac:dyDescent="0.25">
      <c r="A57" s="30">
        <v>43</v>
      </c>
      <c r="B57" s="31"/>
      <c r="C57" s="31"/>
      <c r="D57" s="32"/>
      <c r="E57" s="45"/>
      <c r="F57" s="32">
        <v>0</v>
      </c>
      <c r="G57" s="32">
        <v>1.0738000000000001</v>
      </c>
      <c r="H57" s="33">
        <v>132.84900000000002</v>
      </c>
      <c r="I57" s="34">
        <v>48030</v>
      </c>
      <c r="J57" s="52">
        <f t="shared" si="0"/>
        <v>0</v>
      </c>
      <c r="K57" s="50">
        <f>G57-'serie C'!G57</f>
        <v>0</v>
      </c>
    </row>
    <row r="58" spans="1:11" x14ac:dyDescent="0.25">
      <c r="A58" s="30">
        <v>44</v>
      </c>
      <c r="B58" s="31"/>
      <c r="C58" s="31"/>
      <c r="D58" s="32"/>
      <c r="E58" s="45"/>
      <c r="F58" s="32">
        <v>0</v>
      </c>
      <c r="G58" s="32">
        <v>1.0825</v>
      </c>
      <c r="H58" s="33">
        <v>133.93150000000003</v>
      </c>
      <c r="I58" s="34">
        <v>48122</v>
      </c>
      <c r="J58" s="52">
        <f t="shared" si="0"/>
        <v>0</v>
      </c>
      <c r="K58" s="50">
        <f>G58-'serie C'!G58</f>
        <v>0</v>
      </c>
    </row>
    <row r="59" spans="1:11" x14ac:dyDescent="0.25">
      <c r="A59" s="30">
        <v>45</v>
      </c>
      <c r="B59" s="31"/>
      <c r="C59" s="31"/>
      <c r="D59" s="32"/>
      <c r="E59" s="45"/>
      <c r="F59" s="32">
        <v>0</v>
      </c>
      <c r="G59" s="32">
        <v>1.0913999999999999</v>
      </c>
      <c r="H59" s="33">
        <v>135.02290000000002</v>
      </c>
      <c r="I59" s="34">
        <v>48214</v>
      </c>
      <c r="J59" s="52">
        <f t="shared" si="0"/>
        <v>0</v>
      </c>
      <c r="K59" s="50">
        <f>G59-'serie C'!G59</f>
        <v>0</v>
      </c>
    </row>
    <row r="60" spans="1:11" x14ac:dyDescent="0.25">
      <c r="A60" s="30">
        <v>46</v>
      </c>
      <c r="B60" s="31"/>
      <c r="C60" s="31"/>
      <c r="D60" s="32"/>
      <c r="E60" s="45"/>
      <c r="F60" s="32">
        <v>0</v>
      </c>
      <c r="G60" s="32">
        <v>1.1003000000000001</v>
      </c>
      <c r="H60" s="33">
        <v>136.12320000000003</v>
      </c>
      <c r="I60" s="34">
        <v>48305</v>
      </c>
      <c r="J60" s="52">
        <f t="shared" si="0"/>
        <v>0</v>
      </c>
      <c r="K60" s="50">
        <f>G60-'serie C'!G60</f>
        <v>0</v>
      </c>
    </row>
    <row r="61" spans="1:11" x14ac:dyDescent="0.25">
      <c r="A61" s="30">
        <v>47</v>
      </c>
      <c r="B61" s="31"/>
      <c r="C61" s="31"/>
      <c r="D61" s="32"/>
      <c r="E61" s="45"/>
      <c r="F61" s="32">
        <v>0</v>
      </c>
      <c r="G61" s="32">
        <v>1.1092</v>
      </c>
      <c r="H61" s="33">
        <v>137.23240000000001</v>
      </c>
      <c r="I61" s="34">
        <v>48396</v>
      </c>
      <c r="J61" s="52">
        <f t="shared" si="0"/>
        <v>0</v>
      </c>
      <c r="K61" s="50">
        <f>G61-'serie C'!G61</f>
        <v>0</v>
      </c>
    </row>
    <row r="62" spans="1:11" x14ac:dyDescent="0.25">
      <c r="A62" s="30">
        <v>48</v>
      </c>
      <c r="B62" s="31"/>
      <c r="C62" s="31"/>
      <c r="D62" s="32"/>
      <c r="E62" s="45"/>
      <c r="F62" s="32">
        <v>0</v>
      </c>
      <c r="G62" s="32">
        <v>1.1183000000000001</v>
      </c>
      <c r="H62" s="33">
        <v>138.35070000000002</v>
      </c>
      <c r="I62" s="34">
        <v>48488</v>
      </c>
      <c r="J62" s="52">
        <f t="shared" si="0"/>
        <v>0</v>
      </c>
      <c r="K62" s="50">
        <f>G62-'serie C'!G62</f>
        <v>0</v>
      </c>
    </row>
    <row r="63" spans="1:11" x14ac:dyDescent="0.25">
      <c r="A63" s="30">
        <v>49</v>
      </c>
      <c r="B63" s="31"/>
      <c r="C63" s="31"/>
      <c r="D63" s="32"/>
      <c r="E63" s="45"/>
      <c r="F63" s="32">
        <v>0</v>
      </c>
      <c r="G63" s="32">
        <v>1.1274</v>
      </c>
      <c r="H63" s="33">
        <v>139.47810000000001</v>
      </c>
      <c r="I63" s="34">
        <v>48580</v>
      </c>
      <c r="J63" s="52">
        <f t="shared" si="0"/>
        <v>0</v>
      </c>
      <c r="K63" s="50">
        <f>G63-'serie C'!G63</f>
        <v>0</v>
      </c>
    </row>
    <row r="64" spans="1:11" x14ac:dyDescent="0.25">
      <c r="A64" s="30">
        <v>50</v>
      </c>
      <c r="B64" s="31"/>
      <c r="C64" s="31"/>
      <c r="D64" s="32"/>
      <c r="E64" s="45"/>
      <c r="F64" s="32">
        <v>0</v>
      </c>
      <c r="G64" s="32">
        <v>1.1366000000000001</v>
      </c>
      <c r="H64" s="33">
        <v>140.6147</v>
      </c>
      <c r="I64" s="34">
        <v>48670</v>
      </c>
      <c r="J64" s="52">
        <f t="shared" si="0"/>
        <v>0</v>
      </c>
      <c r="K64" s="50">
        <f>G64-'serie C'!G64</f>
        <v>0</v>
      </c>
    </row>
    <row r="65" spans="1:11" x14ac:dyDescent="0.25">
      <c r="A65" s="30">
        <v>51</v>
      </c>
      <c r="B65" s="31"/>
      <c r="C65" s="31"/>
      <c r="D65" s="32"/>
      <c r="E65" s="45"/>
      <c r="F65" s="32">
        <v>0</v>
      </c>
      <c r="G65" s="32">
        <v>1.1457999999999999</v>
      </c>
      <c r="H65" s="33">
        <v>141.76050000000001</v>
      </c>
      <c r="I65" s="34">
        <v>48761</v>
      </c>
      <c r="J65" s="52">
        <f t="shared" si="0"/>
        <v>0</v>
      </c>
      <c r="K65" s="50">
        <f>G65-'serie C'!G65</f>
        <v>0</v>
      </c>
    </row>
    <row r="66" spans="1:11" x14ac:dyDescent="0.25">
      <c r="A66" s="30">
        <v>52</v>
      </c>
      <c r="B66" s="31"/>
      <c r="C66" s="31"/>
      <c r="D66" s="32"/>
      <c r="E66" s="45"/>
      <c r="F66" s="32">
        <v>0</v>
      </c>
      <c r="G66" s="32">
        <v>1.1552</v>
      </c>
      <c r="H66" s="33">
        <v>142.91570000000002</v>
      </c>
      <c r="I66" s="34">
        <v>48853</v>
      </c>
      <c r="J66" s="52">
        <f t="shared" si="0"/>
        <v>0</v>
      </c>
      <c r="K66" s="50">
        <f>G66-'serie C'!G66</f>
        <v>0</v>
      </c>
    </row>
    <row r="67" spans="1:11" x14ac:dyDescent="0.25">
      <c r="A67" s="30">
        <v>53</v>
      </c>
      <c r="B67" s="31"/>
      <c r="C67" s="31"/>
      <c r="D67" s="32"/>
      <c r="E67" s="45"/>
      <c r="F67" s="32">
        <v>0</v>
      </c>
      <c r="G67" s="32">
        <v>1.1646000000000001</v>
      </c>
      <c r="H67" s="33">
        <v>144.08030000000002</v>
      </c>
      <c r="I67" s="34">
        <v>48945</v>
      </c>
      <c r="J67" s="52">
        <f t="shared" si="0"/>
        <v>0</v>
      </c>
      <c r="K67" s="50">
        <f>G67-'serie C'!G67</f>
        <v>0</v>
      </c>
    </row>
    <row r="68" spans="1:11" x14ac:dyDescent="0.25">
      <c r="A68" s="30">
        <v>54</v>
      </c>
      <c r="B68" s="31"/>
      <c r="C68" s="31"/>
      <c r="D68" s="32"/>
      <c r="E68" s="45"/>
      <c r="F68" s="32">
        <v>0</v>
      </c>
      <c r="G68" s="32">
        <v>1.1740999999999999</v>
      </c>
      <c r="H68" s="33">
        <v>145.25440000000003</v>
      </c>
      <c r="I68" s="34">
        <v>49035</v>
      </c>
      <c r="J68" s="52">
        <f t="shared" si="0"/>
        <v>0</v>
      </c>
      <c r="K68" s="50">
        <f>G68-'serie C'!G68</f>
        <v>0</v>
      </c>
    </row>
    <row r="69" spans="1:11" x14ac:dyDescent="0.25">
      <c r="A69" s="30">
        <v>55</v>
      </c>
      <c r="B69" s="31"/>
      <c r="C69" s="31"/>
      <c r="D69" s="32"/>
      <c r="E69" s="45"/>
      <c r="F69" s="32">
        <v>0</v>
      </c>
      <c r="G69" s="32">
        <v>1.1836</v>
      </c>
      <c r="H69" s="33">
        <v>146.43800000000005</v>
      </c>
      <c r="I69" s="34">
        <v>49126</v>
      </c>
      <c r="J69" s="52">
        <f t="shared" si="0"/>
        <v>0</v>
      </c>
      <c r="K69" s="50">
        <f>G69-'serie C'!G69</f>
        <v>0</v>
      </c>
    </row>
    <row r="70" spans="1:11" x14ac:dyDescent="0.25">
      <c r="A70" s="30">
        <v>56</v>
      </c>
      <c r="B70" s="31"/>
      <c r="C70" s="31"/>
      <c r="D70" s="32"/>
      <c r="E70" s="45"/>
      <c r="F70" s="32">
        <v>0</v>
      </c>
      <c r="G70" s="32">
        <v>1.1933</v>
      </c>
      <c r="H70" s="33">
        <v>147.63130000000004</v>
      </c>
      <c r="I70" s="34">
        <v>49218</v>
      </c>
      <c r="J70" s="52">
        <f t="shared" si="0"/>
        <v>0</v>
      </c>
      <c r="K70" s="50">
        <f>G70-'serie C'!G70</f>
        <v>0</v>
      </c>
    </row>
    <row r="71" spans="1:11" x14ac:dyDescent="0.25">
      <c r="A71" s="30">
        <v>57</v>
      </c>
      <c r="B71" s="31"/>
      <c r="C71" s="31"/>
      <c r="D71" s="32"/>
      <c r="E71" s="45"/>
      <c r="F71" s="32">
        <v>0</v>
      </c>
      <c r="G71" s="32">
        <v>1.2030000000000001</v>
      </c>
      <c r="H71" s="33">
        <v>148.83430000000004</v>
      </c>
      <c r="I71" s="34">
        <v>49310</v>
      </c>
      <c r="J71" s="52">
        <f t="shared" si="0"/>
        <v>0</v>
      </c>
      <c r="K71" s="50">
        <f>G71-'serie C'!G71</f>
        <v>0</v>
      </c>
    </row>
    <row r="72" spans="1:11" x14ac:dyDescent="0.25">
      <c r="A72" s="30">
        <v>58</v>
      </c>
      <c r="B72" s="31"/>
      <c r="C72" s="31"/>
      <c r="D72" s="32"/>
      <c r="E72" s="45"/>
      <c r="F72" s="32">
        <v>0</v>
      </c>
      <c r="G72" s="32">
        <v>1.2128000000000001</v>
      </c>
      <c r="H72" s="33">
        <v>150.04710000000003</v>
      </c>
      <c r="I72" s="34">
        <v>49400</v>
      </c>
      <c r="J72" s="52">
        <f t="shared" si="0"/>
        <v>0</v>
      </c>
      <c r="K72" s="50">
        <f>G72-'serie C'!G72</f>
        <v>0</v>
      </c>
    </row>
    <row r="73" spans="1:11" x14ac:dyDescent="0.25">
      <c r="A73" s="30">
        <v>59</v>
      </c>
      <c r="B73" s="31"/>
      <c r="C73" s="31"/>
      <c r="D73" s="32"/>
      <c r="E73" s="45"/>
      <c r="F73" s="32">
        <v>0</v>
      </c>
      <c r="G73" s="32">
        <v>1.2226999999999999</v>
      </c>
      <c r="H73" s="33">
        <v>151.26980000000003</v>
      </c>
      <c r="I73" s="34">
        <v>49491</v>
      </c>
      <c r="J73" s="52">
        <f t="shared" si="0"/>
        <v>0</v>
      </c>
      <c r="K73" s="50">
        <f>G73-'serie C'!G73</f>
        <v>0</v>
      </c>
    </row>
    <row r="74" spans="1:11" x14ac:dyDescent="0.25">
      <c r="A74" s="30">
        <v>60</v>
      </c>
      <c r="B74" s="31"/>
      <c r="C74" s="31"/>
      <c r="D74" s="32"/>
      <c r="E74" s="45"/>
      <c r="F74" s="32">
        <v>0</v>
      </c>
      <c r="G74" s="32">
        <v>1.2325999999999999</v>
      </c>
      <c r="H74" s="33">
        <v>152.50240000000002</v>
      </c>
      <c r="I74" s="34">
        <v>49583</v>
      </c>
      <c r="J74" s="52">
        <f t="shared" si="0"/>
        <v>0</v>
      </c>
      <c r="K74" s="50">
        <f>G74-'serie C'!G74</f>
        <v>0</v>
      </c>
    </row>
    <row r="75" spans="1:11" x14ac:dyDescent="0.25">
      <c r="A75" s="30">
        <v>61</v>
      </c>
      <c r="B75" s="31"/>
      <c r="C75" s="31"/>
      <c r="D75" s="32"/>
      <c r="E75" s="45"/>
      <c r="F75" s="32">
        <v>0</v>
      </c>
      <c r="G75" s="32">
        <v>1.2426999999999999</v>
      </c>
      <c r="H75" s="33">
        <v>153.74510000000004</v>
      </c>
      <c r="I75" s="34">
        <v>49675</v>
      </c>
      <c r="J75" s="52">
        <f t="shared" si="0"/>
        <v>0</v>
      </c>
      <c r="K75" s="50">
        <f>G75-'serie C'!G75</f>
        <v>0</v>
      </c>
    </row>
    <row r="76" spans="1:11" x14ac:dyDescent="0.25">
      <c r="A76" s="30">
        <v>62</v>
      </c>
      <c r="B76" s="31"/>
      <c r="C76" s="31"/>
      <c r="D76" s="32"/>
      <c r="E76" s="45"/>
      <c r="F76" s="32">
        <v>0</v>
      </c>
      <c r="G76" s="32">
        <v>1.2527999999999999</v>
      </c>
      <c r="H76" s="33">
        <v>154.99790000000004</v>
      </c>
      <c r="I76" s="34">
        <v>49766</v>
      </c>
      <c r="J76" s="52">
        <f t="shared" si="0"/>
        <v>0</v>
      </c>
      <c r="K76" s="50">
        <f>G76-'serie C'!G76</f>
        <v>0</v>
      </c>
    </row>
    <row r="77" spans="1:11" x14ac:dyDescent="0.25">
      <c r="A77" s="30">
        <v>63</v>
      </c>
      <c r="B77" s="31"/>
      <c r="C77" s="31"/>
      <c r="D77" s="32"/>
      <c r="E77" s="45"/>
      <c r="F77" s="32">
        <v>0</v>
      </c>
      <c r="G77" s="32">
        <v>1.2629999999999999</v>
      </c>
      <c r="H77" s="33">
        <v>156.26090000000005</v>
      </c>
      <c r="I77" s="34">
        <v>49857</v>
      </c>
      <c r="J77" s="52">
        <f t="shared" si="0"/>
        <v>0</v>
      </c>
      <c r="K77" s="50">
        <f>G77-'serie C'!G77</f>
        <v>0</v>
      </c>
    </row>
    <row r="78" spans="1:11" x14ac:dyDescent="0.25">
      <c r="A78" s="30">
        <v>64</v>
      </c>
      <c r="B78" s="31"/>
      <c r="C78" s="31"/>
      <c r="D78" s="32"/>
      <c r="E78" s="45"/>
      <c r="F78" s="32">
        <v>0</v>
      </c>
      <c r="G78" s="32">
        <v>1.2733000000000001</v>
      </c>
      <c r="H78" s="33">
        <v>157.53420000000006</v>
      </c>
      <c r="I78" s="34">
        <v>49949</v>
      </c>
      <c r="J78" s="52">
        <f t="shared" si="0"/>
        <v>0</v>
      </c>
      <c r="K78" s="50">
        <f>G78-'serie C'!G78</f>
        <v>0</v>
      </c>
    </row>
    <row r="79" spans="1:11" x14ac:dyDescent="0.25">
      <c r="A79" s="30">
        <v>65</v>
      </c>
      <c r="B79" s="31"/>
      <c r="C79" s="31"/>
      <c r="D79" s="32"/>
      <c r="E79" s="45"/>
      <c r="F79" s="32">
        <v>0</v>
      </c>
      <c r="G79" s="32">
        <v>1.2837000000000001</v>
      </c>
      <c r="H79" s="33">
        <v>158.81790000000007</v>
      </c>
      <c r="I79" s="34">
        <v>50041</v>
      </c>
      <c r="J79" s="52">
        <f t="shared" si="0"/>
        <v>0</v>
      </c>
      <c r="K79" s="50">
        <f>G79-'serie C'!G79</f>
        <v>0</v>
      </c>
    </row>
    <row r="80" spans="1:11" x14ac:dyDescent="0.25">
      <c r="A80" s="30">
        <v>66</v>
      </c>
      <c r="B80" s="31"/>
      <c r="C80" s="31"/>
      <c r="D80" s="32"/>
      <c r="E80" s="45"/>
      <c r="F80" s="32">
        <v>0</v>
      </c>
      <c r="G80" s="32">
        <v>1.2942</v>
      </c>
      <c r="H80" s="33">
        <v>160.11210000000005</v>
      </c>
      <c r="I80" s="34">
        <v>50131</v>
      </c>
      <c r="J80" s="52">
        <f t="shared" si="0"/>
        <v>0</v>
      </c>
      <c r="K80" s="50">
        <f>G80-'serie C'!G80</f>
        <v>0</v>
      </c>
    </row>
    <row r="81" spans="1:11" x14ac:dyDescent="0.25">
      <c r="A81" s="30">
        <v>67</v>
      </c>
      <c r="B81" s="31"/>
      <c r="C81" s="31"/>
      <c r="D81" s="32"/>
      <c r="E81" s="45"/>
      <c r="F81" s="32">
        <v>0</v>
      </c>
      <c r="G81" s="32">
        <v>1.3047</v>
      </c>
      <c r="H81" s="33">
        <v>161.41680000000005</v>
      </c>
      <c r="I81" s="34">
        <v>50222</v>
      </c>
      <c r="J81" s="52">
        <f t="shared" ref="J81:J144" si="1">G81+H80-H81</f>
        <v>0</v>
      </c>
      <c r="K81" s="50">
        <f>G81-'serie C'!G81</f>
        <v>0</v>
      </c>
    </row>
    <row r="82" spans="1:11" x14ac:dyDescent="0.25">
      <c r="A82" s="30">
        <v>68</v>
      </c>
      <c r="B82" s="31"/>
      <c r="C82" s="31"/>
      <c r="D82" s="32"/>
      <c r="E82" s="45"/>
      <c r="F82" s="32">
        <v>0</v>
      </c>
      <c r="G82" s="32">
        <v>1.3152999999999999</v>
      </c>
      <c r="H82" s="33">
        <v>162.73210000000006</v>
      </c>
      <c r="I82" s="34">
        <v>50314</v>
      </c>
      <c r="J82" s="52">
        <f t="shared" si="1"/>
        <v>0</v>
      </c>
      <c r="K82" s="50">
        <f>G82-'serie C'!G82</f>
        <v>0</v>
      </c>
    </row>
    <row r="83" spans="1:11" x14ac:dyDescent="0.25">
      <c r="A83" s="30">
        <v>69</v>
      </c>
      <c r="B83" s="31"/>
      <c r="C83" s="31"/>
      <c r="D83" s="32"/>
      <c r="E83" s="45"/>
      <c r="F83" s="32">
        <v>0</v>
      </c>
      <c r="G83" s="32">
        <v>1.3261000000000001</v>
      </c>
      <c r="H83" s="33">
        <v>164.05820000000006</v>
      </c>
      <c r="I83" s="34">
        <v>50406</v>
      </c>
      <c r="J83" s="52">
        <f t="shared" si="1"/>
        <v>0</v>
      </c>
      <c r="K83" s="50">
        <f>G83-'serie C'!G83</f>
        <v>0</v>
      </c>
    </row>
    <row r="84" spans="1:11" x14ac:dyDescent="0.25">
      <c r="A84" s="30">
        <v>70</v>
      </c>
      <c r="B84" s="31"/>
      <c r="C84" s="31"/>
      <c r="D84" s="32"/>
      <c r="E84" s="45"/>
      <c r="F84" s="32">
        <v>0</v>
      </c>
      <c r="G84" s="32">
        <v>1.3369</v>
      </c>
      <c r="H84" s="33">
        <v>165.39510000000007</v>
      </c>
      <c r="I84" s="34">
        <v>50496</v>
      </c>
      <c r="J84" s="52">
        <f t="shared" si="1"/>
        <v>0</v>
      </c>
      <c r="K84" s="50">
        <f>G84-'serie C'!G84</f>
        <v>0</v>
      </c>
    </row>
    <row r="85" spans="1:11" x14ac:dyDescent="0.25">
      <c r="A85" s="30">
        <v>71</v>
      </c>
      <c r="B85" s="31"/>
      <c r="C85" s="31"/>
      <c r="D85" s="32"/>
      <c r="E85" s="45"/>
      <c r="F85" s="32">
        <v>0</v>
      </c>
      <c r="G85" s="32">
        <v>1.3478000000000001</v>
      </c>
      <c r="H85" s="33">
        <v>166.74290000000008</v>
      </c>
      <c r="I85" s="34">
        <v>50587</v>
      </c>
      <c r="J85" s="52">
        <f t="shared" si="1"/>
        <v>0</v>
      </c>
      <c r="K85" s="50">
        <f>G85-'serie C'!G85</f>
        <v>0</v>
      </c>
    </row>
    <row r="86" spans="1:11" x14ac:dyDescent="0.25">
      <c r="A86" s="30">
        <v>72</v>
      </c>
      <c r="B86" s="31"/>
      <c r="C86" s="31"/>
      <c r="D86" s="32"/>
      <c r="E86" s="45"/>
      <c r="F86" s="32">
        <v>0</v>
      </c>
      <c r="G86" s="32">
        <v>1.3587</v>
      </c>
      <c r="H86" s="33">
        <v>168.10160000000008</v>
      </c>
      <c r="I86" s="34">
        <v>50679</v>
      </c>
      <c r="J86" s="52">
        <f t="shared" si="1"/>
        <v>0</v>
      </c>
      <c r="K86" s="50">
        <f>G86-'serie C'!G86</f>
        <v>0</v>
      </c>
    </row>
    <row r="87" spans="1:11" x14ac:dyDescent="0.25">
      <c r="A87" s="30">
        <v>73</v>
      </c>
      <c r="B87" s="31"/>
      <c r="C87" s="31"/>
      <c r="D87" s="32"/>
      <c r="E87" s="45"/>
      <c r="F87" s="32">
        <v>0</v>
      </c>
      <c r="G87" s="32">
        <v>1.3697999999999999</v>
      </c>
      <c r="H87" s="33">
        <v>169.47140000000007</v>
      </c>
      <c r="I87" s="34">
        <v>50771</v>
      </c>
      <c r="J87" s="52">
        <f t="shared" si="1"/>
        <v>0</v>
      </c>
      <c r="K87" s="50">
        <f>G87-'serie C'!G87</f>
        <v>0</v>
      </c>
    </row>
    <row r="88" spans="1:11" x14ac:dyDescent="0.25">
      <c r="A88" s="30">
        <v>74</v>
      </c>
      <c r="B88" s="31"/>
      <c r="C88" s="31"/>
      <c r="D88" s="32"/>
      <c r="E88" s="45"/>
      <c r="F88" s="32">
        <v>0</v>
      </c>
      <c r="G88" s="32">
        <v>1.381</v>
      </c>
      <c r="H88" s="33">
        <v>170.85240000000007</v>
      </c>
      <c r="I88" s="34">
        <v>50861</v>
      </c>
      <c r="J88" s="52">
        <f t="shared" si="1"/>
        <v>0</v>
      </c>
      <c r="K88" s="50">
        <f>G88-'serie C'!G88</f>
        <v>0</v>
      </c>
    </row>
    <row r="89" spans="1:11" x14ac:dyDescent="0.25">
      <c r="A89" s="30">
        <v>75</v>
      </c>
      <c r="B89" s="31"/>
      <c r="C89" s="31"/>
      <c r="D89" s="32"/>
      <c r="E89" s="45"/>
      <c r="F89" s="32">
        <v>0</v>
      </c>
      <c r="G89" s="32">
        <v>1.3922000000000001</v>
      </c>
      <c r="H89" s="33">
        <v>172.24460000000008</v>
      </c>
      <c r="I89" s="34">
        <v>50952</v>
      </c>
      <c r="J89" s="52">
        <f t="shared" si="1"/>
        <v>0</v>
      </c>
      <c r="K89" s="50">
        <f>G89-'serie C'!G89</f>
        <v>0</v>
      </c>
    </row>
    <row r="90" spans="1:11" x14ac:dyDescent="0.25">
      <c r="A90" s="30">
        <v>76</v>
      </c>
      <c r="B90" s="31"/>
      <c r="C90" s="31"/>
      <c r="D90" s="32"/>
      <c r="E90" s="45"/>
      <c r="F90" s="32">
        <v>0</v>
      </c>
      <c r="G90" s="32">
        <v>1.4036</v>
      </c>
      <c r="H90" s="33">
        <v>173.64820000000009</v>
      </c>
      <c r="I90" s="34">
        <v>51044</v>
      </c>
      <c r="J90" s="52">
        <f t="shared" si="1"/>
        <v>0</v>
      </c>
      <c r="K90" s="50">
        <f>G90-'serie C'!G90</f>
        <v>0</v>
      </c>
    </row>
    <row r="91" spans="1:11" x14ac:dyDescent="0.25">
      <c r="A91" s="30">
        <v>77</v>
      </c>
      <c r="B91" s="31"/>
      <c r="C91" s="31"/>
      <c r="D91" s="32"/>
      <c r="E91" s="45"/>
      <c r="F91" s="32">
        <v>0</v>
      </c>
      <c r="G91" s="32">
        <v>1.415</v>
      </c>
      <c r="H91" s="33">
        <v>175.06320000000008</v>
      </c>
      <c r="I91" s="34">
        <v>51136</v>
      </c>
      <c r="J91" s="52">
        <f t="shared" si="1"/>
        <v>0</v>
      </c>
      <c r="K91" s="50">
        <f>G91-'serie C'!G91</f>
        <v>0</v>
      </c>
    </row>
    <row r="92" spans="1:11" x14ac:dyDescent="0.25">
      <c r="A92" s="30">
        <v>78</v>
      </c>
      <c r="B92" s="31"/>
      <c r="C92" s="31"/>
      <c r="D92" s="32"/>
      <c r="E92" s="45"/>
      <c r="F92" s="32">
        <v>0</v>
      </c>
      <c r="G92" s="32">
        <v>1.4265000000000001</v>
      </c>
      <c r="H92" s="33">
        <v>176.48970000000008</v>
      </c>
      <c r="I92" s="34">
        <v>51227</v>
      </c>
      <c r="J92" s="52">
        <f t="shared" si="1"/>
        <v>0</v>
      </c>
      <c r="K92" s="50">
        <f>G92-'serie C'!G92</f>
        <v>0</v>
      </c>
    </row>
    <row r="93" spans="1:11" x14ac:dyDescent="0.25">
      <c r="A93" s="30">
        <v>79</v>
      </c>
      <c r="B93" s="31"/>
      <c r="C93" s="31"/>
      <c r="D93" s="32"/>
      <c r="E93" s="45"/>
      <c r="F93" s="32">
        <v>0</v>
      </c>
      <c r="G93" s="32">
        <v>1.4381999999999999</v>
      </c>
      <c r="H93" s="33">
        <v>177.92790000000008</v>
      </c>
      <c r="I93" s="34">
        <v>51318</v>
      </c>
      <c r="J93" s="52">
        <f t="shared" si="1"/>
        <v>0</v>
      </c>
      <c r="K93" s="50">
        <f>G93-'serie C'!G93</f>
        <v>0</v>
      </c>
    </row>
    <row r="94" spans="1:11" x14ac:dyDescent="0.25">
      <c r="A94" s="30">
        <v>80</v>
      </c>
      <c r="B94" s="31"/>
      <c r="C94" s="31"/>
      <c r="D94" s="32"/>
      <c r="E94" s="45"/>
      <c r="F94" s="32">
        <v>0</v>
      </c>
      <c r="G94" s="32">
        <v>1.4499</v>
      </c>
      <c r="H94" s="33">
        <v>179.37780000000009</v>
      </c>
      <c r="I94" s="34">
        <v>51410</v>
      </c>
      <c r="J94" s="52">
        <f t="shared" si="1"/>
        <v>0</v>
      </c>
      <c r="K94" s="50">
        <f>G94-'serie C'!G94</f>
        <v>0</v>
      </c>
    </row>
    <row r="95" spans="1:11" x14ac:dyDescent="0.25">
      <c r="A95" s="30">
        <v>81</v>
      </c>
      <c r="B95" s="31"/>
      <c r="C95" s="31"/>
      <c r="D95" s="32"/>
      <c r="E95" s="45"/>
      <c r="F95" s="32">
        <v>0</v>
      </c>
      <c r="G95" s="32">
        <v>1.4617</v>
      </c>
      <c r="H95" s="33">
        <v>180.8395000000001</v>
      </c>
      <c r="I95" s="34">
        <v>51502</v>
      </c>
      <c r="J95" s="52">
        <f t="shared" si="1"/>
        <v>0</v>
      </c>
      <c r="K95" s="50">
        <f>G95-'serie C'!G95</f>
        <v>0</v>
      </c>
    </row>
    <row r="96" spans="1:11" x14ac:dyDescent="0.25">
      <c r="A96" s="30">
        <v>82</v>
      </c>
      <c r="B96" s="31"/>
      <c r="C96" s="31"/>
      <c r="D96" s="32"/>
      <c r="E96" s="45"/>
      <c r="F96" s="32">
        <v>0</v>
      </c>
      <c r="G96" s="32">
        <v>1.4736</v>
      </c>
      <c r="H96" s="33">
        <v>182.31310000000011</v>
      </c>
      <c r="I96" s="34">
        <v>51592</v>
      </c>
      <c r="J96" s="52">
        <f t="shared" si="1"/>
        <v>0</v>
      </c>
      <c r="K96" s="50">
        <f>G96-'serie C'!G96</f>
        <v>0</v>
      </c>
    </row>
    <row r="97" spans="1:11" x14ac:dyDescent="0.25">
      <c r="A97" s="30">
        <v>83</v>
      </c>
      <c r="B97" s="31"/>
      <c r="C97" s="31"/>
      <c r="D97" s="32"/>
      <c r="E97" s="45"/>
      <c r="F97" s="32">
        <v>0</v>
      </c>
      <c r="G97" s="32">
        <v>1.4856</v>
      </c>
      <c r="H97" s="33">
        <v>183.79870000000011</v>
      </c>
      <c r="I97" s="34">
        <v>51683</v>
      </c>
      <c r="J97" s="52">
        <f t="shared" si="1"/>
        <v>0</v>
      </c>
      <c r="K97" s="50">
        <f>G97-'serie C'!G97</f>
        <v>0</v>
      </c>
    </row>
    <row r="98" spans="1:11" x14ac:dyDescent="0.25">
      <c r="A98" s="30">
        <v>84</v>
      </c>
      <c r="B98" s="31"/>
      <c r="C98" s="31"/>
      <c r="D98" s="32"/>
      <c r="E98" s="45"/>
      <c r="F98" s="32">
        <v>0</v>
      </c>
      <c r="G98" s="32">
        <v>1.4977</v>
      </c>
      <c r="H98" s="33">
        <v>185.29640000000012</v>
      </c>
      <c r="I98" s="34">
        <v>51775</v>
      </c>
      <c r="J98" s="52">
        <f t="shared" si="1"/>
        <v>0</v>
      </c>
      <c r="K98" s="50">
        <f>G98-'serie C'!G98</f>
        <v>0</v>
      </c>
    </row>
    <row r="99" spans="1:11" x14ac:dyDescent="0.25">
      <c r="A99" s="30">
        <v>85</v>
      </c>
      <c r="B99" s="31"/>
      <c r="C99" s="31"/>
      <c r="D99" s="32"/>
      <c r="E99" s="45"/>
      <c r="F99" s="32">
        <v>0</v>
      </c>
      <c r="G99" s="32">
        <v>1.5099</v>
      </c>
      <c r="H99" s="33">
        <v>186.80630000000011</v>
      </c>
      <c r="I99" s="34">
        <v>51867</v>
      </c>
      <c r="J99" s="52">
        <f t="shared" si="1"/>
        <v>0</v>
      </c>
      <c r="K99" s="50">
        <f>G99-'serie C'!G99</f>
        <v>0</v>
      </c>
    </row>
    <row r="100" spans="1:11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1.5222</v>
      </c>
      <c r="H100" s="33">
        <v>188.3285000000001</v>
      </c>
      <c r="I100" s="34">
        <v>51957</v>
      </c>
      <c r="J100" s="52">
        <f t="shared" si="1"/>
        <v>0</v>
      </c>
      <c r="K100" s="50">
        <f>G100-'serie C'!G100</f>
        <v>0</v>
      </c>
    </row>
    <row r="101" spans="1:11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1.5346</v>
      </c>
      <c r="H101" s="33">
        <v>189.86310000000012</v>
      </c>
      <c r="I101" s="34">
        <v>52048</v>
      </c>
      <c r="J101" s="52">
        <f t="shared" si="1"/>
        <v>0</v>
      </c>
      <c r="K101" s="50">
        <f>G101-'serie C'!G101</f>
        <v>0</v>
      </c>
    </row>
    <row r="102" spans="1:11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1.5470999999999999</v>
      </c>
      <c r="H102" s="33">
        <v>191.41020000000012</v>
      </c>
      <c r="I102" s="34">
        <v>52140</v>
      </c>
      <c r="J102" s="52">
        <f t="shared" si="1"/>
        <v>0</v>
      </c>
      <c r="K102" s="50">
        <f>G102-'serie C'!G102</f>
        <v>0</v>
      </c>
    </row>
    <row r="103" spans="1:11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1.5598000000000001</v>
      </c>
      <c r="H103" s="33">
        <v>192.97000000000011</v>
      </c>
      <c r="I103" s="34">
        <v>52232</v>
      </c>
      <c r="J103" s="52">
        <f t="shared" si="1"/>
        <v>0</v>
      </c>
      <c r="K103" s="50">
        <f>G103-'serie C'!G103</f>
        <v>0</v>
      </c>
    </row>
    <row r="104" spans="1:11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1.5725</v>
      </c>
      <c r="H104" s="33">
        <v>194.5425000000001</v>
      </c>
      <c r="I104" s="34">
        <v>52322</v>
      </c>
      <c r="J104" s="52">
        <f t="shared" si="1"/>
        <v>0</v>
      </c>
      <c r="K104" s="50">
        <f>G104-'serie C'!G104</f>
        <v>0</v>
      </c>
    </row>
    <row r="105" spans="1:11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1.5852999999999999</v>
      </c>
      <c r="H105" s="33">
        <v>196.12780000000009</v>
      </c>
      <c r="I105" s="34">
        <v>52413</v>
      </c>
      <c r="J105" s="52">
        <f t="shared" si="1"/>
        <v>0</v>
      </c>
      <c r="K105" s="50">
        <f>G105-'serie C'!G105</f>
        <v>0</v>
      </c>
    </row>
    <row r="106" spans="1:11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1.5982000000000001</v>
      </c>
      <c r="H106" s="33">
        <v>197.72600000000008</v>
      </c>
      <c r="I106" s="34">
        <v>52505</v>
      </c>
      <c r="J106" s="52">
        <f t="shared" si="1"/>
        <v>0</v>
      </c>
      <c r="K106" s="50">
        <f>G106-'serie C'!G106</f>
        <v>0</v>
      </c>
    </row>
    <row r="107" spans="1:11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1.6112</v>
      </c>
      <c r="H107" s="33">
        <v>199.33720000000008</v>
      </c>
      <c r="I107" s="34">
        <v>52597</v>
      </c>
      <c r="J107" s="52">
        <f t="shared" si="1"/>
        <v>0</v>
      </c>
      <c r="K107" s="50">
        <f>G107-'serie C'!G107</f>
        <v>0</v>
      </c>
    </row>
    <row r="108" spans="1:11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1.6243000000000001</v>
      </c>
      <c r="H108" s="33">
        <v>200.96150000000009</v>
      </c>
      <c r="I108" s="34">
        <v>52688</v>
      </c>
      <c r="J108" s="52">
        <f t="shared" si="1"/>
        <v>0</v>
      </c>
      <c r="K108" s="50">
        <f>G108-'serie C'!G108</f>
        <v>0</v>
      </c>
    </row>
    <row r="109" spans="1:11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1.6375999999999999</v>
      </c>
      <c r="H109" s="33">
        <v>202.59910000000008</v>
      </c>
      <c r="I109" s="34">
        <v>52779</v>
      </c>
      <c r="J109" s="52">
        <f t="shared" si="1"/>
        <v>0</v>
      </c>
      <c r="K109" s="50">
        <f>G109-'serie C'!G109</f>
        <v>0</v>
      </c>
    </row>
    <row r="110" spans="1:11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1.6509</v>
      </c>
      <c r="H110" s="33">
        <v>204.25000000000009</v>
      </c>
      <c r="I110" s="34">
        <v>52871</v>
      </c>
      <c r="J110" s="52">
        <f t="shared" si="1"/>
        <v>0</v>
      </c>
      <c r="K110" s="50">
        <f>G110-'serie C'!G110</f>
        <v>0</v>
      </c>
    </row>
    <row r="111" spans="1:11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1.6644000000000001</v>
      </c>
      <c r="H111" s="33">
        <v>205.91440000000009</v>
      </c>
      <c r="I111" s="34">
        <v>52963</v>
      </c>
      <c r="J111" s="52">
        <f t="shared" si="1"/>
        <v>0</v>
      </c>
      <c r="K111" s="50">
        <f>G111-'serie C'!G111</f>
        <v>0</v>
      </c>
    </row>
    <row r="112" spans="1:11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1.6778999999999999</v>
      </c>
      <c r="H112" s="33">
        <v>207.59230000000008</v>
      </c>
      <c r="I112" s="34">
        <v>53053</v>
      </c>
      <c r="J112" s="52">
        <f t="shared" si="1"/>
        <v>0</v>
      </c>
      <c r="K112" s="50">
        <f>G112-'serie C'!G112</f>
        <v>0</v>
      </c>
    </row>
    <row r="113" spans="1:11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1.6916</v>
      </c>
      <c r="H113" s="33">
        <v>209.28390000000007</v>
      </c>
      <c r="I113" s="34">
        <v>53144</v>
      </c>
      <c r="J113" s="52">
        <f t="shared" si="1"/>
        <v>0</v>
      </c>
      <c r="K113" s="50">
        <f>G113-'serie C'!G113</f>
        <v>0</v>
      </c>
    </row>
    <row r="114" spans="1:11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1.7054</v>
      </c>
      <c r="H114" s="33">
        <v>210.98930000000007</v>
      </c>
      <c r="I114" s="34">
        <v>53236</v>
      </c>
      <c r="J114" s="52">
        <f t="shared" si="1"/>
        <v>0</v>
      </c>
      <c r="K114" s="50">
        <f>G114-'serie C'!G114</f>
        <v>0</v>
      </c>
    </row>
    <row r="115" spans="1:11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1.7193000000000001</v>
      </c>
      <c r="H115" s="33">
        <v>212.70860000000008</v>
      </c>
      <c r="I115" s="34">
        <v>53328</v>
      </c>
      <c r="J115" s="52">
        <f t="shared" si="1"/>
        <v>0</v>
      </c>
      <c r="K115" s="50">
        <f>G115-'serie C'!G115</f>
        <v>0</v>
      </c>
    </row>
    <row r="116" spans="1:11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1.7333000000000001</v>
      </c>
      <c r="H116" s="33">
        <v>214.44190000000009</v>
      </c>
      <c r="I116" s="34">
        <v>53418</v>
      </c>
      <c r="J116" s="52">
        <f t="shared" si="1"/>
        <v>0</v>
      </c>
      <c r="K116" s="50">
        <f>G116-'serie C'!G116</f>
        <v>0</v>
      </c>
    </row>
    <row r="117" spans="1:11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1.7474000000000001</v>
      </c>
      <c r="H117" s="33">
        <v>216.18930000000009</v>
      </c>
      <c r="I117" s="34">
        <v>53509</v>
      </c>
      <c r="J117" s="52">
        <f t="shared" si="1"/>
        <v>0</v>
      </c>
      <c r="K117" s="50">
        <f>G117-'serie C'!G117</f>
        <v>0</v>
      </c>
    </row>
    <row r="118" spans="1:11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1.7617</v>
      </c>
      <c r="H118" s="33">
        <v>217.95100000000008</v>
      </c>
      <c r="I118" s="34">
        <v>53601</v>
      </c>
      <c r="J118" s="52">
        <f t="shared" si="1"/>
        <v>0</v>
      </c>
      <c r="K118" s="50">
        <f>G118-'serie C'!G118</f>
        <v>0</v>
      </c>
    </row>
    <row r="119" spans="1:11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1.776</v>
      </c>
      <c r="H119" s="33">
        <v>219.72700000000009</v>
      </c>
      <c r="I119" s="34">
        <v>53693</v>
      </c>
      <c r="J119" s="52">
        <f t="shared" si="1"/>
        <v>0</v>
      </c>
      <c r="K119" s="50">
        <f>G119-'serie C'!G119</f>
        <v>0</v>
      </c>
    </row>
    <row r="120" spans="1:11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1.7905</v>
      </c>
      <c r="H120" s="33">
        <v>221.5175000000001</v>
      </c>
      <c r="I120" s="34">
        <v>53783</v>
      </c>
      <c r="J120" s="52">
        <f t="shared" si="1"/>
        <v>0</v>
      </c>
      <c r="K120" s="50">
        <f>G120-'serie C'!G120</f>
        <v>0</v>
      </c>
    </row>
    <row r="121" spans="1:11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1.8050999999999999</v>
      </c>
      <c r="H121" s="33">
        <v>223.32260000000011</v>
      </c>
      <c r="I121" s="34">
        <v>53874</v>
      </c>
      <c r="J121" s="52">
        <f t="shared" si="1"/>
        <v>0</v>
      </c>
      <c r="K121" s="50">
        <f>G121-'serie C'!G121</f>
        <v>0</v>
      </c>
    </row>
    <row r="122" spans="1:11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1.8198000000000001</v>
      </c>
      <c r="H122" s="33">
        <v>225.14240000000009</v>
      </c>
      <c r="I122" s="34">
        <v>53966</v>
      </c>
      <c r="J122" s="52">
        <f t="shared" si="1"/>
        <v>0</v>
      </c>
      <c r="K122" s="50">
        <f>G122-'serie C'!G122</f>
        <v>0</v>
      </c>
    </row>
    <row r="123" spans="1:11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1.8346</v>
      </c>
      <c r="H123" s="33">
        <v>226.97700000000009</v>
      </c>
      <c r="I123" s="34">
        <v>54058</v>
      </c>
      <c r="J123" s="52">
        <f t="shared" si="1"/>
        <v>0</v>
      </c>
      <c r="K123" s="50">
        <f>G123-'serie C'!G123</f>
        <v>0</v>
      </c>
    </row>
    <row r="124" spans="1:11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1.8495999999999999</v>
      </c>
      <c r="H124" s="33">
        <v>228.8266000000001</v>
      </c>
      <c r="I124" s="34">
        <v>54149</v>
      </c>
      <c r="J124" s="52">
        <f t="shared" si="1"/>
        <v>0</v>
      </c>
      <c r="K124" s="50">
        <f>G124-'serie C'!G124</f>
        <v>0</v>
      </c>
    </row>
    <row r="125" spans="1:11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1.8647</v>
      </c>
      <c r="H125" s="33">
        <v>230.6913000000001</v>
      </c>
      <c r="I125" s="34">
        <v>54240</v>
      </c>
      <c r="J125" s="52">
        <f t="shared" si="1"/>
        <v>0</v>
      </c>
      <c r="K125" s="50">
        <f>G125-'serie C'!G125</f>
        <v>0</v>
      </c>
    </row>
    <row r="126" spans="1:11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1.8798999999999999</v>
      </c>
      <c r="H126" s="33">
        <v>232.57120000000009</v>
      </c>
      <c r="I126" s="34">
        <v>54332</v>
      </c>
      <c r="J126" s="52">
        <f t="shared" si="1"/>
        <v>0</v>
      </c>
      <c r="K126" s="50">
        <f>G126-'serie C'!G126</f>
        <v>0</v>
      </c>
    </row>
    <row r="127" spans="1:11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1.8952</v>
      </c>
      <c r="H127" s="33">
        <v>234.46640000000008</v>
      </c>
      <c r="I127" s="34">
        <v>54424</v>
      </c>
      <c r="J127" s="52">
        <f t="shared" si="1"/>
        <v>0</v>
      </c>
      <c r="K127" s="50">
        <f>G127-'serie C'!G127</f>
        <v>0</v>
      </c>
    </row>
    <row r="128" spans="1:11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1.9106000000000001</v>
      </c>
      <c r="H128" s="33">
        <v>236.37700000000007</v>
      </c>
      <c r="I128" s="34">
        <v>54514</v>
      </c>
      <c r="J128" s="52">
        <f t="shared" si="1"/>
        <v>0</v>
      </c>
      <c r="K128" s="50">
        <f>G128-'serie C'!G128</f>
        <v>0</v>
      </c>
    </row>
    <row r="129" spans="1:11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1.9261999999999999</v>
      </c>
      <c r="H129" s="33">
        <v>238.30320000000006</v>
      </c>
      <c r="I129" s="34">
        <v>54605</v>
      </c>
      <c r="J129" s="52">
        <f t="shared" si="1"/>
        <v>0</v>
      </c>
      <c r="K129" s="50">
        <f>G129-'serie C'!G129</f>
        <v>0</v>
      </c>
    </row>
    <row r="130" spans="1:11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1.9419</v>
      </c>
      <c r="H130" s="33">
        <v>240.24510000000006</v>
      </c>
      <c r="I130" s="34">
        <v>54697</v>
      </c>
      <c r="J130" s="52">
        <f t="shared" si="1"/>
        <v>0</v>
      </c>
      <c r="K130" s="50">
        <f>G130-'serie C'!G130</f>
        <v>0</v>
      </c>
    </row>
    <row r="131" spans="1:11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1.9577</v>
      </c>
      <c r="H131" s="33">
        <v>242.20280000000005</v>
      </c>
      <c r="I131" s="34">
        <v>54789</v>
      </c>
      <c r="J131" s="52">
        <f t="shared" si="1"/>
        <v>0</v>
      </c>
      <c r="K131" s="50">
        <f>G131-'serie C'!G131</f>
        <v>0</v>
      </c>
    </row>
    <row r="132" spans="1:11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1.9737</v>
      </c>
      <c r="H132" s="33">
        <v>244.17650000000006</v>
      </c>
      <c r="I132" s="34">
        <v>54879</v>
      </c>
      <c r="J132" s="52">
        <f t="shared" si="1"/>
        <v>0</v>
      </c>
      <c r="K132" s="50">
        <f>G132-'serie C'!G132</f>
        <v>0</v>
      </c>
    </row>
    <row r="133" spans="1:11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1.9897</v>
      </c>
      <c r="H133" s="33">
        <v>246.16620000000006</v>
      </c>
      <c r="I133" s="34">
        <v>54970</v>
      </c>
      <c r="J133" s="52">
        <f t="shared" si="1"/>
        <v>0</v>
      </c>
      <c r="K133" s="50">
        <f>G133-'serie C'!G133</f>
        <v>0</v>
      </c>
    </row>
    <row r="134" spans="1:11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2.0059999999999998</v>
      </c>
      <c r="H134" s="33">
        <v>248.17220000000006</v>
      </c>
      <c r="I134" s="34">
        <v>55062</v>
      </c>
      <c r="J134" s="52">
        <f t="shared" si="1"/>
        <v>0</v>
      </c>
      <c r="K134" s="50">
        <f>G134-'serie C'!G134</f>
        <v>0</v>
      </c>
    </row>
    <row r="135" spans="1:11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2.0223</v>
      </c>
      <c r="H135" s="33">
        <v>250.19450000000006</v>
      </c>
      <c r="I135" s="34">
        <v>55154</v>
      </c>
      <c r="J135" s="52">
        <f t="shared" si="1"/>
        <v>0</v>
      </c>
      <c r="K135" s="50">
        <f>G135-'serie C'!G135</f>
        <v>0</v>
      </c>
    </row>
    <row r="136" spans="1:11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2.0388000000000002</v>
      </c>
      <c r="H136" s="33">
        <v>252.23330000000007</v>
      </c>
      <c r="I136" s="34">
        <v>55244</v>
      </c>
      <c r="J136" s="52">
        <f t="shared" si="1"/>
        <v>0</v>
      </c>
      <c r="K136" s="50">
        <f>G136-'serie C'!G136</f>
        <v>0</v>
      </c>
    </row>
    <row r="137" spans="1:11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2.0554000000000001</v>
      </c>
      <c r="H137" s="33">
        <v>254.28870000000006</v>
      </c>
      <c r="I137" s="34">
        <v>55335</v>
      </c>
      <c r="J137" s="52">
        <f t="shared" si="1"/>
        <v>0</v>
      </c>
      <c r="K137" s="50">
        <f>G137-'serie C'!G137</f>
        <v>0</v>
      </c>
    </row>
    <row r="138" spans="1:11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2.0720999999999998</v>
      </c>
      <c r="H138" s="33">
        <v>256.36080000000004</v>
      </c>
      <c r="I138" s="34">
        <v>55427</v>
      </c>
      <c r="J138" s="52">
        <f t="shared" si="1"/>
        <v>0</v>
      </c>
      <c r="K138" s="50">
        <f>G138-'serie C'!G138</f>
        <v>0</v>
      </c>
    </row>
    <row r="139" spans="1:11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2.089</v>
      </c>
      <c r="H139" s="33">
        <v>258.44980000000004</v>
      </c>
      <c r="I139" s="34">
        <v>55519</v>
      </c>
      <c r="J139" s="52">
        <f t="shared" si="1"/>
        <v>0</v>
      </c>
      <c r="K139" s="50">
        <f>G139-'serie C'!G139</f>
        <v>0</v>
      </c>
    </row>
    <row r="140" spans="1:11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2.1061000000000001</v>
      </c>
      <c r="H140" s="33">
        <v>260.55590000000007</v>
      </c>
      <c r="I140" s="34">
        <v>55610</v>
      </c>
      <c r="J140" s="52">
        <f t="shared" si="1"/>
        <v>0</v>
      </c>
      <c r="K140" s="50">
        <f>G140-'serie C'!G140</f>
        <v>0</v>
      </c>
    </row>
    <row r="141" spans="1:11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2.1232000000000002</v>
      </c>
      <c r="H141" s="33">
        <v>262.67910000000006</v>
      </c>
      <c r="I141" s="34">
        <v>55701</v>
      </c>
      <c r="J141" s="52">
        <f t="shared" si="1"/>
        <v>0</v>
      </c>
      <c r="K141" s="50">
        <f>G141-'serie C'!G141</f>
        <v>0</v>
      </c>
    </row>
    <row r="142" spans="1:11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2.1404999999999998</v>
      </c>
      <c r="H142" s="33">
        <v>264.81960000000004</v>
      </c>
      <c r="I142" s="34">
        <v>55793</v>
      </c>
      <c r="J142" s="52">
        <f t="shared" si="1"/>
        <v>0</v>
      </c>
      <c r="K142" s="50">
        <f>G142-'serie C'!G142</f>
        <v>0</v>
      </c>
    </row>
    <row r="143" spans="1:11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2.1579999999999999</v>
      </c>
      <c r="H143" s="33">
        <v>266.97760000000005</v>
      </c>
      <c r="I143" s="34">
        <v>55885</v>
      </c>
      <c r="J143" s="52">
        <f t="shared" si="1"/>
        <v>0</v>
      </c>
      <c r="K143" s="50">
        <f>G143-'serie C'!G143</f>
        <v>0</v>
      </c>
    </row>
    <row r="144" spans="1:11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2.1756000000000002</v>
      </c>
      <c r="H144" s="33">
        <v>269.15320000000003</v>
      </c>
      <c r="I144" s="34">
        <v>55975</v>
      </c>
      <c r="J144" s="52">
        <f t="shared" si="1"/>
        <v>0</v>
      </c>
      <c r="K144" s="50">
        <f>G144-'serie C'!G144</f>
        <v>0</v>
      </c>
    </row>
    <row r="145" spans="1:11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2.1932999999999998</v>
      </c>
      <c r="H145" s="33">
        <v>271.34650000000005</v>
      </c>
      <c r="I145" s="34">
        <v>56066</v>
      </c>
      <c r="J145" s="52">
        <f t="shared" ref="J145:J151" si="2">G145+H144-H145</f>
        <v>0</v>
      </c>
      <c r="K145" s="50">
        <f>G145-'serie C'!G145</f>
        <v>0</v>
      </c>
    </row>
    <row r="146" spans="1:11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2.2111999999999998</v>
      </c>
      <c r="H146" s="33">
        <v>273.55770000000007</v>
      </c>
      <c r="I146" s="34">
        <v>56158</v>
      </c>
      <c r="J146" s="52">
        <f t="shared" si="2"/>
        <v>0</v>
      </c>
      <c r="K146" s="50">
        <f>G146-'serie C'!G146</f>
        <v>0</v>
      </c>
    </row>
    <row r="147" spans="1:11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2.2292000000000001</v>
      </c>
      <c r="H147" s="33">
        <v>275.78690000000006</v>
      </c>
      <c r="I147" s="34">
        <v>56250</v>
      </c>
      <c r="J147" s="52">
        <f t="shared" si="2"/>
        <v>0</v>
      </c>
      <c r="K147" s="50">
        <f>G147-'serie C'!G147</f>
        <v>0</v>
      </c>
    </row>
    <row r="148" spans="1:11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2.2473000000000001</v>
      </c>
      <c r="H148" s="33">
        <v>278.03420000000006</v>
      </c>
      <c r="I148" s="34">
        <v>56340</v>
      </c>
      <c r="J148" s="52">
        <f t="shared" si="2"/>
        <v>0</v>
      </c>
      <c r="K148" s="50">
        <f>G148-'serie C'!G148</f>
        <v>0</v>
      </c>
    </row>
    <row r="149" spans="1:11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2.2656999999999998</v>
      </c>
      <c r="H149" s="33">
        <v>280.29990000000004</v>
      </c>
      <c r="I149" s="34">
        <v>56431</v>
      </c>
      <c r="J149" s="52">
        <f t="shared" si="2"/>
        <v>0</v>
      </c>
      <c r="K149" s="50">
        <f>G149-'serie C'!G149</f>
        <v>0</v>
      </c>
    </row>
    <row r="150" spans="1:11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2.2841</v>
      </c>
      <c r="H150" s="33">
        <v>282.58400000000006</v>
      </c>
      <c r="I150" s="34">
        <v>56523</v>
      </c>
      <c r="J150" s="52">
        <f t="shared" si="2"/>
        <v>0</v>
      </c>
      <c r="K150" s="50">
        <f>G150-'serie C'!G150</f>
        <v>0</v>
      </c>
    </row>
    <row r="151" spans="1:11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2.3027000000000002</v>
      </c>
      <c r="H151" s="33">
        <v>284.88670000000008</v>
      </c>
      <c r="I151" s="34">
        <v>56615</v>
      </c>
      <c r="J151" s="52">
        <f t="shared" si="2"/>
        <v>0</v>
      </c>
      <c r="K151" s="50">
        <f>G151-'serie C'!G151</f>
        <v>0</v>
      </c>
    </row>
    <row r="152" spans="1:11" x14ac:dyDescent="0.25">
      <c r="A152" s="35">
        <v>138</v>
      </c>
      <c r="B152" s="36">
        <v>9</v>
      </c>
      <c r="C152" s="36">
        <v>1</v>
      </c>
      <c r="D152" s="37">
        <v>2.3214999999999999</v>
      </c>
      <c r="E152" s="46">
        <v>284.88670000000008</v>
      </c>
      <c r="F152" s="37">
        <v>287.20820000000009</v>
      </c>
      <c r="G152" s="37"/>
      <c r="H152" s="37">
        <v>0</v>
      </c>
      <c r="I152" s="39">
        <v>56705</v>
      </c>
      <c r="J152" s="52">
        <f>D152+E152-F152</f>
        <v>0</v>
      </c>
      <c r="K152" s="50">
        <f>G152-'serie C'!G152</f>
        <v>0</v>
      </c>
    </row>
    <row r="155" spans="1:11" x14ac:dyDescent="0.25">
      <c r="A155">
        <f>A152/4</f>
        <v>34.5</v>
      </c>
    </row>
  </sheetData>
  <mergeCells count="3">
    <mergeCell ref="A3:I3"/>
    <mergeCell ref="A4:I4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52"/>
  <sheetViews>
    <sheetView topLeftCell="A10" workbookViewId="0">
      <pane ySplit="4620" topLeftCell="A20" activePane="bottomLeft"/>
      <selection activeCell="A15" sqref="A15:I152"/>
      <selection pane="bottomLeft" activeCell="B23" sqref="B23"/>
    </sheetView>
  </sheetViews>
  <sheetFormatPr baseColWidth="10" defaultRowHeight="15" x14ac:dyDescent="0.25"/>
  <cols>
    <col min="9" max="9" width="15.85546875" bestFit="1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62" t="s">
        <v>22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0" x14ac:dyDescent="0.25">
      <c r="A5" s="2"/>
      <c r="B5" s="2"/>
      <c r="C5" s="2"/>
      <c r="D5" s="2"/>
      <c r="E5" s="2"/>
      <c r="F5" s="2"/>
      <c r="G5" s="12"/>
      <c r="H5" s="3"/>
      <c r="I5" s="3"/>
    </row>
    <row r="6" spans="1:10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0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0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</row>
    <row r="9" spans="1:10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99.99596864952629</v>
      </c>
    </row>
    <row r="10" spans="1:10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0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0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0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1">
        <f>F6+G15-H15</f>
        <v>0</v>
      </c>
    </row>
    <row r="16" spans="1:10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1">
        <f>J15+H15+G16-H16</f>
        <v>0</v>
      </c>
    </row>
    <row r="17" spans="1:10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1">
        <f t="shared" ref="J17:J80" si="0">J16+H16+G17-H17</f>
        <v>0</v>
      </c>
    </row>
    <row r="18" spans="1:10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1">
        <f t="shared" si="0"/>
        <v>0</v>
      </c>
    </row>
    <row r="19" spans="1:10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1">
        <f t="shared" si="0"/>
        <v>0</v>
      </c>
    </row>
    <row r="20" spans="1:10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1">
        <f t="shared" si="0"/>
        <v>0</v>
      </c>
    </row>
    <row r="21" spans="1:10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1">
        <f t="shared" si="0"/>
        <v>0</v>
      </c>
    </row>
    <row r="22" spans="1:10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1">
        <f t="shared" si="0"/>
        <v>0</v>
      </c>
    </row>
    <row r="23" spans="1:10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1">
        <f t="shared" si="0"/>
        <v>0</v>
      </c>
    </row>
    <row r="24" spans="1:10" x14ac:dyDescent="0.25">
      <c r="A24" s="30">
        <v>10</v>
      </c>
      <c r="B24" s="31"/>
      <c r="C24" s="31"/>
      <c r="D24" s="32"/>
      <c r="E24" s="45"/>
      <c r="F24" s="32">
        <v>0</v>
      </c>
      <c r="G24" s="32">
        <v>0.82150000000000001</v>
      </c>
      <c r="H24" s="33">
        <v>101.63639999999999</v>
      </c>
      <c r="I24" s="34">
        <v>45017</v>
      </c>
      <c r="J24" s="51">
        <f t="shared" si="0"/>
        <v>0</v>
      </c>
    </row>
    <row r="25" spans="1:10" x14ac:dyDescent="0.25">
      <c r="A25" s="30">
        <v>11</v>
      </c>
      <c r="B25" s="31"/>
      <c r="C25" s="31"/>
      <c r="D25" s="32"/>
      <c r="E25" s="45"/>
      <c r="F25" s="32">
        <v>0</v>
      </c>
      <c r="G25" s="32">
        <v>0.82820000000000005</v>
      </c>
      <c r="H25" s="33">
        <v>102.46459999999999</v>
      </c>
      <c r="I25" s="34">
        <v>45108</v>
      </c>
      <c r="J25" s="51">
        <f t="shared" si="0"/>
        <v>0</v>
      </c>
    </row>
    <row r="26" spans="1:10" x14ac:dyDescent="0.25">
      <c r="A26" s="30">
        <v>12</v>
      </c>
      <c r="B26" s="31"/>
      <c r="C26" s="31"/>
      <c r="D26" s="32"/>
      <c r="E26" s="45"/>
      <c r="F26" s="32">
        <v>0</v>
      </c>
      <c r="G26" s="32">
        <v>0.83489999999999998</v>
      </c>
      <c r="H26" s="33">
        <v>103.29949999999999</v>
      </c>
      <c r="I26" s="34">
        <v>45200</v>
      </c>
      <c r="J26" s="51">
        <f t="shared" si="0"/>
        <v>0</v>
      </c>
    </row>
    <row r="27" spans="1:10" x14ac:dyDescent="0.25">
      <c r="A27" s="30">
        <v>13</v>
      </c>
      <c r="B27" s="31"/>
      <c r="C27" s="31"/>
      <c r="D27" s="32"/>
      <c r="E27" s="45"/>
      <c r="F27" s="32">
        <v>0</v>
      </c>
      <c r="G27" s="32">
        <v>0.8417</v>
      </c>
      <c r="H27" s="33">
        <v>104.1412</v>
      </c>
      <c r="I27" s="34">
        <v>45292</v>
      </c>
      <c r="J27" s="51">
        <f t="shared" si="0"/>
        <v>0</v>
      </c>
    </row>
    <row r="28" spans="1:10" x14ac:dyDescent="0.25">
      <c r="A28" s="30">
        <v>14</v>
      </c>
      <c r="B28" s="31"/>
      <c r="C28" s="31"/>
      <c r="D28" s="32"/>
      <c r="E28" s="45"/>
      <c r="F28" s="32">
        <v>0</v>
      </c>
      <c r="G28" s="32">
        <v>0.84860000000000002</v>
      </c>
      <c r="H28" s="33">
        <v>104.9898</v>
      </c>
      <c r="I28" s="34">
        <v>45383</v>
      </c>
      <c r="J28" s="51">
        <f t="shared" si="0"/>
        <v>0</v>
      </c>
    </row>
    <row r="29" spans="1:10" x14ac:dyDescent="0.25">
      <c r="A29" s="30">
        <v>15</v>
      </c>
      <c r="B29" s="31"/>
      <c r="C29" s="31"/>
      <c r="D29" s="32"/>
      <c r="E29" s="45"/>
      <c r="F29" s="32">
        <v>0</v>
      </c>
      <c r="G29" s="32">
        <v>0.85550000000000004</v>
      </c>
      <c r="H29" s="33">
        <v>105.84530000000001</v>
      </c>
      <c r="I29" s="34">
        <v>45474</v>
      </c>
      <c r="J29" s="51">
        <f t="shared" si="0"/>
        <v>0</v>
      </c>
    </row>
    <row r="30" spans="1:10" x14ac:dyDescent="0.25">
      <c r="A30" s="30">
        <v>16</v>
      </c>
      <c r="B30" s="31"/>
      <c r="C30" s="31"/>
      <c r="D30" s="32"/>
      <c r="E30" s="45"/>
      <c r="F30" s="32">
        <v>0</v>
      </c>
      <c r="G30" s="32">
        <v>0.86250000000000004</v>
      </c>
      <c r="H30" s="33">
        <v>106.70780000000001</v>
      </c>
      <c r="I30" s="34">
        <v>45566</v>
      </c>
      <c r="J30" s="51">
        <f t="shared" si="0"/>
        <v>0</v>
      </c>
    </row>
    <row r="31" spans="1:10" x14ac:dyDescent="0.25">
      <c r="A31" s="30">
        <v>17</v>
      </c>
      <c r="B31" s="31"/>
      <c r="C31" s="31"/>
      <c r="D31" s="32"/>
      <c r="E31" s="45"/>
      <c r="F31" s="32">
        <v>0</v>
      </c>
      <c r="G31" s="32">
        <v>0.86950000000000005</v>
      </c>
      <c r="H31" s="33">
        <v>107.57730000000001</v>
      </c>
      <c r="I31" s="34">
        <v>45658</v>
      </c>
      <c r="J31" s="51">
        <f t="shared" si="0"/>
        <v>0</v>
      </c>
    </row>
    <row r="32" spans="1:10" x14ac:dyDescent="0.25">
      <c r="A32" s="30">
        <v>18</v>
      </c>
      <c r="B32" s="31"/>
      <c r="C32" s="31"/>
      <c r="D32" s="32"/>
      <c r="E32" s="45"/>
      <c r="F32" s="32">
        <v>0</v>
      </c>
      <c r="G32" s="32">
        <v>0.87660000000000005</v>
      </c>
      <c r="H32" s="33">
        <v>108.4539</v>
      </c>
      <c r="I32" s="34">
        <v>45748</v>
      </c>
      <c r="J32" s="51">
        <f t="shared" si="0"/>
        <v>0</v>
      </c>
    </row>
    <row r="33" spans="1:10" x14ac:dyDescent="0.25">
      <c r="A33" s="30">
        <v>19</v>
      </c>
      <c r="B33" s="31"/>
      <c r="C33" s="31"/>
      <c r="D33" s="32"/>
      <c r="E33" s="45"/>
      <c r="F33" s="32">
        <v>0</v>
      </c>
      <c r="G33" s="32">
        <v>0.88370000000000004</v>
      </c>
      <c r="H33" s="33">
        <v>109.33760000000001</v>
      </c>
      <c r="I33" s="34">
        <v>45839</v>
      </c>
      <c r="J33" s="51">
        <f t="shared" si="0"/>
        <v>0</v>
      </c>
    </row>
    <row r="34" spans="1:10" x14ac:dyDescent="0.25">
      <c r="A34" s="30">
        <v>20</v>
      </c>
      <c r="B34" s="31"/>
      <c r="C34" s="31"/>
      <c r="D34" s="32"/>
      <c r="E34" s="45"/>
      <c r="F34" s="32">
        <v>0</v>
      </c>
      <c r="G34" s="32">
        <v>0.89090000000000003</v>
      </c>
      <c r="H34" s="33">
        <v>110.22850000000001</v>
      </c>
      <c r="I34" s="34">
        <v>45931</v>
      </c>
      <c r="J34" s="51">
        <f t="shared" si="0"/>
        <v>0</v>
      </c>
    </row>
    <row r="35" spans="1:10" x14ac:dyDescent="0.25">
      <c r="A35" s="30">
        <v>21</v>
      </c>
      <c r="B35" s="31"/>
      <c r="C35" s="31"/>
      <c r="D35" s="32"/>
      <c r="E35" s="45"/>
      <c r="F35" s="32">
        <v>0</v>
      </c>
      <c r="G35" s="32">
        <v>0.8982</v>
      </c>
      <c r="H35" s="33">
        <v>111.12670000000001</v>
      </c>
      <c r="I35" s="34">
        <v>46023</v>
      </c>
      <c r="J35" s="51">
        <f t="shared" si="0"/>
        <v>0</v>
      </c>
    </row>
    <row r="36" spans="1:10" x14ac:dyDescent="0.25">
      <c r="A36" s="30">
        <v>22</v>
      </c>
      <c r="B36" s="31"/>
      <c r="C36" s="31"/>
      <c r="D36" s="32"/>
      <c r="E36" s="45"/>
      <c r="F36" s="32">
        <v>0</v>
      </c>
      <c r="G36" s="32">
        <v>0.90549999999999997</v>
      </c>
      <c r="H36" s="33">
        <v>112.03220000000002</v>
      </c>
      <c r="I36" s="34">
        <v>46113</v>
      </c>
      <c r="J36" s="51">
        <f t="shared" si="0"/>
        <v>0</v>
      </c>
    </row>
    <row r="37" spans="1:10" x14ac:dyDescent="0.25">
      <c r="A37" s="30">
        <v>23</v>
      </c>
      <c r="B37" s="31"/>
      <c r="C37" s="31"/>
      <c r="D37" s="32"/>
      <c r="E37" s="45"/>
      <c r="F37" s="32">
        <v>0</v>
      </c>
      <c r="G37" s="32">
        <v>0.91290000000000004</v>
      </c>
      <c r="H37" s="33">
        <v>112.94510000000001</v>
      </c>
      <c r="I37" s="34">
        <v>46204</v>
      </c>
      <c r="J37" s="51">
        <f t="shared" si="0"/>
        <v>0</v>
      </c>
    </row>
    <row r="38" spans="1:10" x14ac:dyDescent="0.25">
      <c r="A38" s="30">
        <v>24</v>
      </c>
      <c r="B38" s="31"/>
      <c r="C38" s="31"/>
      <c r="D38" s="32"/>
      <c r="E38" s="45"/>
      <c r="F38" s="32">
        <v>0</v>
      </c>
      <c r="G38" s="32">
        <v>0.92030000000000001</v>
      </c>
      <c r="H38" s="33">
        <v>113.86540000000001</v>
      </c>
      <c r="I38" s="34">
        <v>46296</v>
      </c>
      <c r="J38" s="51">
        <f t="shared" si="0"/>
        <v>0</v>
      </c>
    </row>
    <row r="39" spans="1:10" x14ac:dyDescent="0.25">
      <c r="A39" s="30">
        <v>25</v>
      </c>
      <c r="B39" s="31"/>
      <c r="C39" s="31"/>
      <c r="D39" s="32"/>
      <c r="E39" s="45"/>
      <c r="F39" s="32">
        <v>0</v>
      </c>
      <c r="G39" s="32">
        <v>0.92779999999999996</v>
      </c>
      <c r="H39" s="33">
        <v>114.79320000000001</v>
      </c>
      <c r="I39" s="34">
        <v>46388</v>
      </c>
      <c r="J39" s="51">
        <f t="shared" si="0"/>
        <v>0</v>
      </c>
    </row>
    <row r="40" spans="1:10" x14ac:dyDescent="0.25">
      <c r="A40" s="30">
        <v>26</v>
      </c>
      <c r="B40" s="31"/>
      <c r="C40" s="31"/>
      <c r="D40" s="32"/>
      <c r="E40" s="45"/>
      <c r="F40" s="32">
        <v>0</v>
      </c>
      <c r="G40" s="32">
        <v>0.93540000000000001</v>
      </c>
      <c r="H40" s="33">
        <v>115.72860000000001</v>
      </c>
      <c r="I40" s="34">
        <v>46478</v>
      </c>
      <c r="J40" s="51">
        <f t="shared" si="0"/>
        <v>0</v>
      </c>
    </row>
    <row r="41" spans="1:10" x14ac:dyDescent="0.25">
      <c r="A41" s="30">
        <v>27</v>
      </c>
      <c r="B41" s="31"/>
      <c r="C41" s="31"/>
      <c r="D41" s="32"/>
      <c r="E41" s="45"/>
      <c r="F41" s="32">
        <v>0</v>
      </c>
      <c r="G41" s="32">
        <v>0.94299999999999995</v>
      </c>
      <c r="H41" s="33">
        <v>116.67160000000001</v>
      </c>
      <c r="I41" s="34">
        <v>46569</v>
      </c>
      <c r="J41" s="51">
        <f t="shared" si="0"/>
        <v>0</v>
      </c>
    </row>
    <row r="42" spans="1:10" x14ac:dyDescent="0.25">
      <c r="A42" s="30">
        <v>28</v>
      </c>
      <c r="B42" s="31"/>
      <c r="C42" s="31"/>
      <c r="D42" s="32"/>
      <c r="E42" s="45"/>
      <c r="F42" s="32">
        <v>0</v>
      </c>
      <c r="G42" s="32">
        <v>0.95069999999999999</v>
      </c>
      <c r="H42" s="33">
        <v>117.62230000000001</v>
      </c>
      <c r="I42" s="34">
        <v>46661</v>
      </c>
      <c r="J42" s="51">
        <f t="shared" si="0"/>
        <v>0</v>
      </c>
    </row>
    <row r="43" spans="1:10" x14ac:dyDescent="0.25">
      <c r="A43" s="30">
        <v>29</v>
      </c>
      <c r="B43" s="31"/>
      <c r="C43" s="31"/>
      <c r="D43" s="32"/>
      <c r="E43" s="45"/>
      <c r="F43" s="32">
        <v>0</v>
      </c>
      <c r="G43" s="32">
        <v>0.95850000000000002</v>
      </c>
      <c r="H43" s="33">
        <v>118.58080000000001</v>
      </c>
      <c r="I43" s="34">
        <v>46753</v>
      </c>
      <c r="J43" s="51">
        <f t="shared" si="0"/>
        <v>0</v>
      </c>
    </row>
    <row r="44" spans="1:10" x14ac:dyDescent="0.25">
      <c r="A44" s="30">
        <v>30</v>
      </c>
      <c r="B44" s="31"/>
      <c r="C44" s="31"/>
      <c r="D44" s="32"/>
      <c r="E44" s="45"/>
      <c r="F44" s="32">
        <v>0</v>
      </c>
      <c r="G44" s="32">
        <v>0.96630000000000005</v>
      </c>
      <c r="H44" s="33">
        <v>119.54710000000001</v>
      </c>
      <c r="I44" s="34">
        <v>46844</v>
      </c>
      <c r="J44" s="51">
        <f t="shared" si="0"/>
        <v>0</v>
      </c>
    </row>
    <row r="45" spans="1:10" x14ac:dyDescent="0.25">
      <c r="A45" s="30">
        <v>31</v>
      </c>
      <c r="B45" s="31"/>
      <c r="C45" s="31"/>
      <c r="D45" s="32"/>
      <c r="E45" s="45"/>
      <c r="F45" s="32">
        <v>0</v>
      </c>
      <c r="G45" s="32">
        <v>0.97409999999999997</v>
      </c>
      <c r="H45" s="33">
        <v>120.52120000000002</v>
      </c>
      <c r="I45" s="34">
        <v>46935</v>
      </c>
      <c r="J45" s="51">
        <f t="shared" si="0"/>
        <v>0</v>
      </c>
    </row>
    <row r="46" spans="1:10" x14ac:dyDescent="0.25">
      <c r="A46" s="30">
        <v>32</v>
      </c>
      <c r="B46" s="31"/>
      <c r="C46" s="31"/>
      <c r="D46" s="32"/>
      <c r="E46" s="45"/>
      <c r="F46" s="32">
        <v>0</v>
      </c>
      <c r="G46" s="32">
        <v>0.98209999999999997</v>
      </c>
      <c r="H46" s="33">
        <v>121.50330000000002</v>
      </c>
      <c r="I46" s="34">
        <v>47027</v>
      </c>
      <c r="J46" s="51">
        <f t="shared" si="0"/>
        <v>0</v>
      </c>
    </row>
    <row r="47" spans="1:10" x14ac:dyDescent="0.25">
      <c r="A47" s="30">
        <v>33</v>
      </c>
      <c r="B47" s="31"/>
      <c r="C47" s="31"/>
      <c r="D47" s="32"/>
      <c r="E47" s="45"/>
      <c r="F47" s="32">
        <v>0</v>
      </c>
      <c r="G47" s="32">
        <v>0.99009999999999998</v>
      </c>
      <c r="H47" s="33">
        <v>122.49340000000002</v>
      </c>
      <c r="I47" s="34">
        <v>47119</v>
      </c>
      <c r="J47" s="51">
        <f t="shared" si="0"/>
        <v>0</v>
      </c>
    </row>
    <row r="48" spans="1:10" x14ac:dyDescent="0.25">
      <c r="A48" s="30">
        <v>34</v>
      </c>
      <c r="B48" s="31"/>
      <c r="C48" s="31"/>
      <c r="D48" s="32"/>
      <c r="E48" s="45"/>
      <c r="F48" s="32">
        <v>0</v>
      </c>
      <c r="G48" s="32">
        <v>0.99809999999999999</v>
      </c>
      <c r="H48" s="33">
        <v>123.49150000000002</v>
      </c>
      <c r="I48" s="34">
        <v>47209</v>
      </c>
      <c r="J48" s="51">
        <f t="shared" si="0"/>
        <v>0</v>
      </c>
    </row>
    <row r="49" spans="1:10" x14ac:dyDescent="0.25">
      <c r="A49" s="30">
        <v>35</v>
      </c>
      <c r="B49" s="31"/>
      <c r="C49" s="31"/>
      <c r="D49" s="32"/>
      <c r="E49" s="45"/>
      <c r="F49" s="32">
        <v>0</v>
      </c>
      <c r="G49" s="32">
        <v>1.0063</v>
      </c>
      <c r="H49" s="33">
        <v>124.49780000000001</v>
      </c>
      <c r="I49" s="34">
        <v>47300</v>
      </c>
      <c r="J49" s="51">
        <f t="shared" si="0"/>
        <v>0</v>
      </c>
    </row>
    <row r="50" spans="1:10" x14ac:dyDescent="0.25">
      <c r="A50" s="30">
        <v>36</v>
      </c>
      <c r="B50" s="31"/>
      <c r="C50" s="31"/>
      <c r="D50" s="32"/>
      <c r="E50" s="45"/>
      <c r="F50" s="32">
        <v>0</v>
      </c>
      <c r="G50" s="32">
        <v>1.0145</v>
      </c>
      <c r="H50" s="33">
        <v>125.51230000000001</v>
      </c>
      <c r="I50" s="34">
        <v>47392</v>
      </c>
      <c r="J50" s="51">
        <f t="shared" si="0"/>
        <v>0</v>
      </c>
    </row>
    <row r="51" spans="1:10" x14ac:dyDescent="0.25">
      <c r="A51" s="30">
        <v>37</v>
      </c>
      <c r="B51" s="31"/>
      <c r="C51" s="31"/>
      <c r="D51" s="32"/>
      <c r="E51" s="45"/>
      <c r="F51" s="32">
        <v>0</v>
      </c>
      <c r="G51" s="32">
        <v>1.0226999999999999</v>
      </c>
      <c r="H51" s="33">
        <v>126.53500000000001</v>
      </c>
      <c r="I51" s="34">
        <v>47484</v>
      </c>
      <c r="J51" s="51">
        <f t="shared" si="0"/>
        <v>0</v>
      </c>
    </row>
    <row r="52" spans="1:10" x14ac:dyDescent="0.25">
      <c r="A52" s="30">
        <v>38</v>
      </c>
      <c r="B52" s="31"/>
      <c r="C52" s="31"/>
      <c r="D52" s="32"/>
      <c r="E52" s="45"/>
      <c r="F52" s="32">
        <v>0</v>
      </c>
      <c r="G52" s="32">
        <v>1.0310999999999999</v>
      </c>
      <c r="H52" s="33">
        <v>127.56610000000001</v>
      </c>
      <c r="I52" s="34">
        <v>47574</v>
      </c>
      <c r="J52" s="51">
        <f t="shared" si="0"/>
        <v>0</v>
      </c>
    </row>
    <row r="53" spans="1:10" x14ac:dyDescent="0.25">
      <c r="A53" s="30">
        <v>39</v>
      </c>
      <c r="B53" s="31"/>
      <c r="C53" s="31"/>
      <c r="D53" s="32"/>
      <c r="E53" s="45"/>
      <c r="F53" s="32">
        <v>0</v>
      </c>
      <c r="G53" s="32">
        <v>1.0395000000000001</v>
      </c>
      <c r="H53" s="33">
        <v>128.60560000000001</v>
      </c>
      <c r="I53" s="34">
        <v>47665</v>
      </c>
      <c r="J53" s="51">
        <f t="shared" si="0"/>
        <v>0</v>
      </c>
    </row>
    <row r="54" spans="1:10" x14ac:dyDescent="0.25">
      <c r="A54" s="30">
        <v>40</v>
      </c>
      <c r="B54" s="31"/>
      <c r="C54" s="31"/>
      <c r="D54" s="32"/>
      <c r="E54" s="45"/>
      <c r="F54" s="32">
        <v>0</v>
      </c>
      <c r="G54" s="32">
        <v>1.048</v>
      </c>
      <c r="H54" s="33">
        <v>129.65360000000001</v>
      </c>
      <c r="I54" s="34">
        <v>47757</v>
      </c>
      <c r="J54" s="51">
        <f t="shared" si="0"/>
        <v>0</v>
      </c>
    </row>
    <row r="55" spans="1:10" x14ac:dyDescent="0.25">
      <c r="A55" s="30">
        <v>41</v>
      </c>
      <c r="B55" s="31"/>
      <c r="C55" s="31"/>
      <c r="D55" s="32"/>
      <c r="E55" s="45"/>
      <c r="F55" s="32">
        <v>0</v>
      </c>
      <c r="G55" s="32">
        <v>1.0565</v>
      </c>
      <c r="H55" s="33">
        <v>130.71010000000001</v>
      </c>
      <c r="I55" s="34">
        <v>47849</v>
      </c>
      <c r="J55" s="51">
        <f t="shared" si="0"/>
        <v>0</v>
      </c>
    </row>
    <row r="56" spans="1:10" x14ac:dyDescent="0.25">
      <c r="A56" s="30">
        <v>42</v>
      </c>
      <c r="B56" s="31"/>
      <c r="C56" s="31"/>
      <c r="D56" s="32"/>
      <c r="E56" s="45"/>
      <c r="F56" s="32">
        <v>0</v>
      </c>
      <c r="G56" s="32">
        <v>1.0650999999999999</v>
      </c>
      <c r="H56" s="33">
        <v>131.77520000000001</v>
      </c>
      <c r="I56" s="34">
        <v>47939</v>
      </c>
      <c r="J56" s="51">
        <f t="shared" si="0"/>
        <v>0</v>
      </c>
    </row>
    <row r="57" spans="1:10" x14ac:dyDescent="0.25">
      <c r="A57" s="30">
        <v>43</v>
      </c>
      <c r="B57" s="31"/>
      <c r="C57" s="31"/>
      <c r="D57" s="32"/>
      <c r="E57" s="45"/>
      <c r="F57" s="32">
        <v>0</v>
      </c>
      <c r="G57" s="32">
        <v>1.0738000000000001</v>
      </c>
      <c r="H57" s="33">
        <v>132.84900000000002</v>
      </c>
      <c r="I57" s="34">
        <v>48030</v>
      </c>
      <c r="J57" s="51">
        <f t="shared" si="0"/>
        <v>0</v>
      </c>
    </row>
    <row r="58" spans="1:10" x14ac:dyDescent="0.25">
      <c r="A58" s="30">
        <v>44</v>
      </c>
      <c r="B58" s="31"/>
      <c r="C58" s="31"/>
      <c r="D58" s="32"/>
      <c r="E58" s="45"/>
      <c r="F58" s="32">
        <v>0</v>
      </c>
      <c r="G58" s="32">
        <v>1.0825</v>
      </c>
      <c r="H58" s="33">
        <v>133.93150000000003</v>
      </c>
      <c r="I58" s="34">
        <v>48122</v>
      </c>
      <c r="J58" s="51">
        <f t="shared" si="0"/>
        <v>0</v>
      </c>
    </row>
    <row r="59" spans="1:10" x14ac:dyDescent="0.25">
      <c r="A59" s="30">
        <v>45</v>
      </c>
      <c r="B59" s="31"/>
      <c r="C59" s="31"/>
      <c r="D59" s="32"/>
      <c r="E59" s="45"/>
      <c r="F59" s="32">
        <v>0</v>
      </c>
      <c r="G59" s="32">
        <v>1.0913999999999999</v>
      </c>
      <c r="H59" s="33">
        <v>135.02290000000002</v>
      </c>
      <c r="I59" s="34">
        <v>48214</v>
      </c>
      <c r="J59" s="51">
        <f t="shared" si="0"/>
        <v>0</v>
      </c>
    </row>
    <row r="60" spans="1:10" x14ac:dyDescent="0.25">
      <c r="A60" s="30">
        <v>46</v>
      </c>
      <c r="B60" s="31"/>
      <c r="C60" s="31"/>
      <c r="D60" s="32"/>
      <c r="E60" s="45"/>
      <c r="F60" s="32">
        <v>0</v>
      </c>
      <c r="G60" s="32">
        <v>1.1003000000000001</v>
      </c>
      <c r="H60" s="33">
        <v>136.12320000000003</v>
      </c>
      <c r="I60" s="34">
        <v>48305</v>
      </c>
      <c r="J60" s="51">
        <f t="shared" si="0"/>
        <v>0</v>
      </c>
    </row>
    <row r="61" spans="1:10" x14ac:dyDescent="0.25">
      <c r="A61" s="30">
        <v>47</v>
      </c>
      <c r="B61" s="31"/>
      <c r="C61" s="31"/>
      <c r="D61" s="32"/>
      <c r="E61" s="45"/>
      <c r="F61" s="32">
        <v>0</v>
      </c>
      <c r="G61" s="32">
        <v>1.1092</v>
      </c>
      <c r="H61" s="33">
        <v>137.23240000000001</v>
      </c>
      <c r="I61" s="34">
        <v>48396</v>
      </c>
      <c r="J61" s="51">
        <f t="shared" si="0"/>
        <v>0</v>
      </c>
    </row>
    <row r="62" spans="1:10" x14ac:dyDescent="0.25">
      <c r="A62" s="30">
        <v>48</v>
      </c>
      <c r="B62" s="31"/>
      <c r="C62" s="31"/>
      <c r="D62" s="32"/>
      <c r="E62" s="45"/>
      <c r="F62" s="32">
        <v>0</v>
      </c>
      <c r="G62" s="32">
        <v>1.1183000000000001</v>
      </c>
      <c r="H62" s="33">
        <v>138.35070000000002</v>
      </c>
      <c r="I62" s="34">
        <v>48488</v>
      </c>
      <c r="J62" s="51">
        <f t="shared" si="0"/>
        <v>0</v>
      </c>
    </row>
    <row r="63" spans="1:10" x14ac:dyDescent="0.25">
      <c r="A63" s="30">
        <v>49</v>
      </c>
      <c r="B63" s="31"/>
      <c r="C63" s="31"/>
      <c r="D63" s="32"/>
      <c r="E63" s="45"/>
      <c r="F63" s="32">
        <v>0</v>
      </c>
      <c r="G63" s="32">
        <v>1.1274</v>
      </c>
      <c r="H63" s="33">
        <v>139.47810000000001</v>
      </c>
      <c r="I63" s="34">
        <v>48580</v>
      </c>
      <c r="J63" s="51">
        <f t="shared" si="0"/>
        <v>0</v>
      </c>
    </row>
    <row r="64" spans="1:10" x14ac:dyDescent="0.25">
      <c r="A64" s="30">
        <v>50</v>
      </c>
      <c r="B64" s="31"/>
      <c r="C64" s="31"/>
      <c r="D64" s="32"/>
      <c r="E64" s="45"/>
      <c r="F64" s="32">
        <v>0</v>
      </c>
      <c r="G64" s="32">
        <v>1.1366000000000001</v>
      </c>
      <c r="H64" s="33">
        <v>140.6147</v>
      </c>
      <c r="I64" s="34">
        <v>48670</v>
      </c>
      <c r="J64" s="51">
        <f t="shared" si="0"/>
        <v>0</v>
      </c>
    </row>
    <row r="65" spans="1:10" x14ac:dyDescent="0.25">
      <c r="A65" s="30">
        <v>51</v>
      </c>
      <c r="B65" s="31"/>
      <c r="C65" s="31"/>
      <c r="D65" s="32"/>
      <c r="E65" s="45"/>
      <c r="F65" s="32">
        <v>0</v>
      </c>
      <c r="G65" s="32">
        <v>1.1457999999999999</v>
      </c>
      <c r="H65" s="33">
        <v>141.76050000000001</v>
      </c>
      <c r="I65" s="34">
        <v>48761</v>
      </c>
      <c r="J65" s="51">
        <f t="shared" si="0"/>
        <v>0</v>
      </c>
    </row>
    <row r="66" spans="1:10" x14ac:dyDescent="0.25">
      <c r="A66" s="30">
        <v>52</v>
      </c>
      <c r="B66" s="31"/>
      <c r="C66" s="31"/>
      <c r="D66" s="32"/>
      <c r="E66" s="45"/>
      <c r="F66" s="32">
        <v>0</v>
      </c>
      <c r="G66" s="32">
        <v>1.1552</v>
      </c>
      <c r="H66" s="33">
        <v>142.91570000000002</v>
      </c>
      <c r="I66" s="34">
        <v>48853</v>
      </c>
      <c r="J66" s="51">
        <f t="shared" si="0"/>
        <v>0</v>
      </c>
    </row>
    <row r="67" spans="1:10" x14ac:dyDescent="0.25">
      <c r="A67" s="30">
        <v>53</v>
      </c>
      <c r="B67" s="31"/>
      <c r="C67" s="31"/>
      <c r="D67" s="32"/>
      <c r="E67" s="45"/>
      <c r="F67" s="32">
        <v>0</v>
      </c>
      <c r="G67" s="32">
        <v>1.1646000000000001</v>
      </c>
      <c r="H67" s="33">
        <v>144.08030000000002</v>
      </c>
      <c r="I67" s="34">
        <v>48945</v>
      </c>
      <c r="J67" s="51">
        <f t="shared" si="0"/>
        <v>0</v>
      </c>
    </row>
    <row r="68" spans="1:10" x14ac:dyDescent="0.25">
      <c r="A68" s="30">
        <v>54</v>
      </c>
      <c r="B68" s="31"/>
      <c r="C68" s="31"/>
      <c r="D68" s="32"/>
      <c r="E68" s="45"/>
      <c r="F68" s="32">
        <v>0</v>
      </c>
      <c r="G68" s="32">
        <v>1.1740999999999999</v>
      </c>
      <c r="H68" s="33">
        <v>145.25440000000003</v>
      </c>
      <c r="I68" s="34">
        <v>49035</v>
      </c>
      <c r="J68" s="51">
        <f t="shared" si="0"/>
        <v>0</v>
      </c>
    </row>
    <row r="69" spans="1:10" x14ac:dyDescent="0.25">
      <c r="A69" s="30">
        <v>55</v>
      </c>
      <c r="B69" s="31"/>
      <c r="C69" s="31"/>
      <c r="D69" s="32"/>
      <c r="E69" s="45"/>
      <c r="F69" s="32">
        <v>0</v>
      </c>
      <c r="G69" s="32">
        <v>1.1836</v>
      </c>
      <c r="H69" s="33">
        <v>146.43800000000005</v>
      </c>
      <c r="I69" s="34">
        <v>49126</v>
      </c>
      <c r="J69" s="51">
        <f t="shared" si="0"/>
        <v>0</v>
      </c>
    </row>
    <row r="70" spans="1:10" x14ac:dyDescent="0.25">
      <c r="A70" s="30">
        <v>56</v>
      </c>
      <c r="B70" s="31"/>
      <c r="C70" s="31"/>
      <c r="D70" s="32"/>
      <c r="E70" s="45"/>
      <c r="F70" s="32">
        <v>0</v>
      </c>
      <c r="G70" s="32">
        <v>1.1933</v>
      </c>
      <c r="H70" s="33">
        <v>147.63130000000004</v>
      </c>
      <c r="I70" s="34">
        <v>49218</v>
      </c>
      <c r="J70" s="51">
        <f t="shared" si="0"/>
        <v>0</v>
      </c>
    </row>
    <row r="71" spans="1:10" x14ac:dyDescent="0.25">
      <c r="A71" s="30">
        <v>57</v>
      </c>
      <c r="B71" s="31"/>
      <c r="C71" s="31"/>
      <c r="D71" s="32"/>
      <c r="E71" s="45"/>
      <c r="F71" s="32">
        <v>0</v>
      </c>
      <c r="G71" s="32">
        <v>1.2030000000000001</v>
      </c>
      <c r="H71" s="33">
        <v>148.83430000000004</v>
      </c>
      <c r="I71" s="34">
        <v>49310</v>
      </c>
      <c r="J71" s="51">
        <f t="shared" si="0"/>
        <v>0</v>
      </c>
    </row>
    <row r="72" spans="1:10" x14ac:dyDescent="0.25">
      <c r="A72" s="30">
        <v>58</v>
      </c>
      <c r="B72" s="31"/>
      <c r="C72" s="31"/>
      <c r="D72" s="32"/>
      <c r="E72" s="45"/>
      <c r="F72" s="32">
        <v>0</v>
      </c>
      <c r="G72" s="32">
        <v>1.2128000000000001</v>
      </c>
      <c r="H72" s="33">
        <v>150.04710000000003</v>
      </c>
      <c r="I72" s="34">
        <v>49400</v>
      </c>
      <c r="J72" s="51">
        <f t="shared" si="0"/>
        <v>0</v>
      </c>
    </row>
    <row r="73" spans="1:10" x14ac:dyDescent="0.25">
      <c r="A73" s="30">
        <v>59</v>
      </c>
      <c r="B73" s="31"/>
      <c r="C73" s="31"/>
      <c r="D73" s="32"/>
      <c r="E73" s="45"/>
      <c r="F73" s="32">
        <v>0</v>
      </c>
      <c r="G73" s="32">
        <v>1.2226999999999999</v>
      </c>
      <c r="H73" s="33">
        <v>151.26980000000003</v>
      </c>
      <c r="I73" s="34">
        <v>49491</v>
      </c>
      <c r="J73" s="51">
        <f t="shared" si="0"/>
        <v>0</v>
      </c>
    </row>
    <row r="74" spans="1:10" x14ac:dyDescent="0.25">
      <c r="A74" s="30">
        <v>60</v>
      </c>
      <c r="B74" s="31"/>
      <c r="C74" s="31"/>
      <c r="D74" s="32"/>
      <c r="E74" s="45"/>
      <c r="F74" s="32">
        <v>0</v>
      </c>
      <c r="G74" s="32">
        <v>1.2325999999999999</v>
      </c>
      <c r="H74" s="33">
        <v>152.50240000000002</v>
      </c>
      <c r="I74" s="34">
        <v>49583</v>
      </c>
      <c r="J74" s="51">
        <f t="shared" si="0"/>
        <v>0</v>
      </c>
    </row>
    <row r="75" spans="1:10" x14ac:dyDescent="0.25">
      <c r="A75" s="30">
        <v>61</v>
      </c>
      <c r="B75" s="31"/>
      <c r="C75" s="31"/>
      <c r="D75" s="32"/>
      <c r="E75" s="45"/>
      <c r="F75" s="32">
        <v>0</v>
      </c>
      <c r="G75" s="32">
        <v>1.2426999999999999</v>
      </c>
      <c r="H75" s="33">
        <v>153.74510000000004</v>
      </c>
      <c r="I75" s="34">
        <v>49675</v>
      </c>
      <c r="J75" s="51">
        <f t="shared" si="0"/>
        <v>0</v>
      </c>
    </row>
    <row r="76" spans="1:10" x14ac:dyDescent="0.25">
      <c r="A76" s="30">
        <v>62</v>
      </c>
      <c r="B76" s="31"/>
      <c r="C76" s="31"/>
      <c r="D76" s="32"/>
      <c r="E76" s="45"/>
      <c r="F76" s="32">
        <v>0</v>
      </c>
      <c r="G76" s="32">
        <v>1.2527999999999999</v>
      </c>
      <c r="H76" s="33">
        <v>154.99790000000004</v>
      </c>
      <c r="I76" s="34">
        <v>49766</v>
      </c>
      <c r="J76" s="51">
        <f t="shared" si="0"/>
        <v>0</v>
      </c>
    </row>
    <row r="77" spans="1:10" x14ac:dyDescent="0.25">
      <c r="A77" s="30">
        <v>63</v>
      </c>
      <c r="B77" s="31"/>
      <c r="C77" s="31"/>
      <c r="D77" s="32"/>
      <c r="E77" s="45"/>
      <c r="F77" s="32">
        <v>0</v>
      </c>
      <c r="G77" s="32">
        <v>1.2629999999999999</v>
      </c>
      <c r="H77" s="33">
        <v>156.26090000000005</v>
      </c>
      <c r="I77" s="34">
        <v>49857</v>
      </c>
      <c r="J77" s="51">
        <f t="shared" si="0"/>
        <v>0</v>
      </c>
    </row>
    <row r="78" spans="1:10" x14ac:dyDescent="0.25">
      <c r="A78" s="30">
        <v>64</v>
      </c>
      <c r="B78" s="31"/>
      <c r="C78" s="31"/>
      <c r="D78" s="32"/>
      <c r="E78" s="45"/>
      <c r="F78" s="32">
        <v>0</v>
      </c>
      <c r="G78" s="32">
        <v>1.2733000000000001</v>
      </c>
      <c r="H78" s="33">
        <v>157.53420000000006</v>
      </c>
      <c r="I78" s="34">
        <v>49949</v>
      </c>
      <c r="J78" s="51">
        <f t="shared" si="0"/>
        <v>0</v>
      </c>
    </row>
    <row r="79" spans="1:10" x14ac:dyDescent="0.25">
      <c r="A79" s="30">
        <v>65</v>
      </c>
      <c r="B79" s="31"/>
      <c r="C79" s="31"/>
      <c r="D79" s="32"/>
      <c r="E79" s="45"/>
      <c r="F79" s="32">
        <v>0</v>
      </c>
      <c r="G79" s="32">
        <v>1.2837000000000001</v>
      </c>
      <c r="H79" s="33">
        <v>158.81790000000007</v>
      </c>
      <c r="I79" s="34">
        <v>50041</v>
      </c>
      <c r="J79" s="51">
        <f t="shared" si="0"/>
        <v>0</v>
      </c>
    </row>
    <row r="80" spans="1:10" x14ac:dyDescent="0.25">
      <c r="A80" s="30">
        <v>66</v>
      </c>
      <c r="B80" s="31"/>
      <c r="C80" s="31"/>
      <c r="D80" s="32"/>
      <c r="E80" s="45"/>
      <c r="F80" s="32">
        <v>0</v>
      </c>
      <c r="G80" s="32">
        <v>1.2942</v>
      </c>
      <c r="H80" s="33">
        <v>160.11210000000005</v>
      </c>
      <c r="I80" s="34">
        <v>50131</v>
      </c>
      <c r="J80" s="51">
        <f t="shared" si="0"/>
        <v>0</v>
      </c>
    </row>
    <row r="81" spans="1:10" x14ac:dyDescent="0.25">
      <c r="A81" s="30">
        <v>67</v>
      </c>
      <c r="B81" s="31"/>
      <c r="C81" s="31"/>
      <c r="D81" s="32"/>
      <c r="E81" s="45"/>
      <c r="F81" s="32">
        <v>0</v>
      </c>
      <c r="G81" s="32">
        <v>1.3047</v>
      </c>
      <c r="H81" s="33">
        <v>161.41680000000005</v>
      </c>
      <c r="I81" s="34">
        <v>50222</v>
      </c>
      <c r="J81" s="51">
        <f t="shared" ref="J81:J144" si="1">J80+H80+G81-H81</f>
        <v>0</v>
      </c>
    </row>
    <row r="82" spans="1:10" x14ac:dyDescent="0.25">
      <c r="A82" s="30">
        <v>68</v>
      </c>
      <c r="B82" s="31"/>
      <c r="C82" s="31"/>
      <c r="D82" s="32"/>
      <c r="E82" s="45"/>
      <c r="F82" s="32">
        <v>0</v>
      </c>
      <c r="G82" s="32">
        <v>1.3152999999999999</v>
      </c>
      <c r="H82" s="33">
        <v>162.73210000000006</v>
      </c>
      <c r="I82" s="34">
        <v>50314</v>
      </c>
      <c r="J82" s="51">
        <f t="shared" si="1"/>
        <v>0</v>
      </c>
    </row>
    <row r="83" spans="1:10" x14ac:dyDescent="0.25">
      <c r="A83" s="30">
        <v>69</v>
      </c>
      <c r="B83" s="31"/>
      <c r="C83" s="31"/>
      <c r="D83" s="32"/>
      <c r="E83" s="45"/>
      <c r="F83" s="32">
        <v>0</v>
      </c>
      <c r="G83" s="32">
        <v>1.3261000000000001</v>
      </c>
      <c r="H83" s="33">
        <v>164.05820000000006</v>
      </c>
      <c r="I83" s="34">
        <v>50406</v>
      </c>
      <c r="J83" s="51">
        <f t="shared" si="1"/>
        <v>0</v>
      </c>
    </row>
    <row r="84" spans="1:10" x14ac:dyDescent="0.25">
      <c r="A84" s="30">
        <v>70</v>
      </c>
      <c r="B84" s="31"/>
      <c r="C84" s="31"/>
      <c r="D84" s="32"/>
      <c r="E84" s="45"/>
      <c r="F84" s="32">
        <v>0</v>
      </c>
      <c r="G84" s="32">
        <v>1.3369</v>
      </c>
      <c r="H84" s="33">
        <v>165.39510000000007</v>
      </c>
      <c r="I84" s="34">
        <v>50496</v>
      </c>
      <c r="J84" s="51">
        <f t="shared" si="1"/>
        <v>0</v>
      </c>
    </row>
    <row r="85" spans="1:10" x14ac:dyDescent="0.25">
      <c r="A85" s="30">
        <v>71</v>
      </c>
      <c r="B85" s="31"/>
      <c r="C85" s="31"/>
      <c r="D85" s="32"/>
      <c r="E85" s="45"/>
      <c r="F85" s="32">
        <v>0</v>
      </c>
      <c r="G85" s="32">
        <v>1.3478000000000001</v>
      </c>
      <c r="H85" s="33">
        <v>166.74290000000008</v>
      </c>
      <c r="I85" s="34">
        <v>50587</v>
      </c>
      <c r="J85" s="51">
        <f t="shared" si="1"/>
        <v>0</v>
      </c>
    </row>
    <row r="86" spans="1:10" x14ac:dyDescent="0.25">
      <c r="A86" s="30">
        <v>72</v>
      </c>
      <c r="B86" s="31"/>
      <c r="C86" s="31"/>
      <c r="D86" s="32"/>
      <c r="E86" s="45"/>
      <c r="F86" s="32">
        <v>0</v>
      </c>
      <c r="G86" s="32">
        <v>1.3587</v>
      </c>
      <c r="H86" s="33">
        <v>168.10160000000008</v>
      </c>
      <c r="I86" s="34">
        <v>50679</v>
      </c>
      <c r="J86" s="51">
        <f t="shared" si="1"/>
        <v>0</v>
      </c>
    </row>
    <row r="87" spans="1:10" x14ac:dyDescent="0.25">
      <c r="A87" s="30">
        <v>73</v>
      </c>
      <c r="B87" s="31"/>
      <c r="C87" s="31"/>
      <c r="D87" s="32"/>
      <c r="E87" s="45"/>
      <c r="F87" s="32">
        <v>0</v>
      </c>
      <c r="G87" s="32">
        <v>1.3697999999999999</v>
      </c>
      <c r="H87" s="33">
        <v>169.47140000000007</v>
      </c>
      <c r="I87" s="34">
        <v>50771</v>
      </c>
      <c r="J87" s="51">
        <f t="shared" si="1"/>
        <v>0</v>
      </c>
    </row>
    <row r="88" spans="1:10" x14ac:dyDescent="0.25">
      <c r="A88" s="30">
        <v>74</v>
      </c>
      <c r="B88" s="31"/>
      <c r="C88" s="31"/>
      <c r="D88" s="32"/>
      <c r="E88" s="45"/>
      <c r="F88" s="32">
        <v>0</v>
      </c>
      <c r="G88" s="32">
        <v>1.381</v>
      </c>
      <c r="H88" s="33">
        <v>170.85240000000007</v>
      </c>
      <c r="I88" s="34">
        <v>50861</v>
      </c>
      <c r="J88" s="51">
        <f t="shared" si="1"/>
        <v>0</v>
      </c>
    </row>
    <row r="89" spans="1:10" x14ac:dyDescent="0.25">
      <c r="A89" s="30">
        <v>75</v>
      </c>
      <c r="B89" s="31"/>
      <c r="C89" s="31"/>
      <c r="D89" s="32"/>
      <c r="E89" s="45"/>
      <c r="F89" s="32">
        <v>0</v>
      </c>
      <c r="G89" s="32">
        <v>1.3922000000000001</v>
      </c>
      <c r="H89" s="33">
        <v>172.24460000000008</v>
      </c>
      <c r="I89" s="34">
        <v>50952</v>
      </c>
      <c r="J89" s="51">
        <f t="shared" si="1"/>
        <v>0</v>
      </c>
    </row>
    <row r="90" spans="1:10" x14ac:dyDescent="0.25">
      <c r="A90" s="30">
        <v>76</v>
      </c>
      <c r="B90" s="31"/>
      <c r="C90" s="31"/>
      <c r="D90" s="32"/>
      <c r="E90" s="45"/>
      <c r="F90" s="32">
        <v>0</v>
      </c>
      <c r="G90" s="32">
        <v>1.4036</v>
      </c>
      <c r="H90" s="33">
        <v>173.64820000000009</v>
      </c>
      <c r="I90" s="34">
        <v>51044</v>
      </c>
      <c r="J90" s="51">
        <f t="shared" si="1"/>
        <v>0</v>
      </c>
    </row>
    <row r="91" spans="1:10" x14ac:dyDescent="0.25">
      <c r="A91" s="30">
        <v>77</v>
      </c>
      <c r="B91" s="31"/>
      <c r="C91" s="31"/>
      <c r="D91" s="32"/>
      <c r="E91" s="45"/>
      <c r="F91" s="32">
        <v>0</v>
      </c>
      <c r="G91" s="32">
        <v>1.415</v>
      </c>
      <c r="H91" s="33">
        <v>175.06320000000008</v>
      </c>
      <c r="I91" s="34">
        <v>51136</v>
      </c>
      <c r="J91" s="51">
        <f t="shared" si="1"/>
        <v>0</v>
      </c>
    </row>
    <row r="92" spans="1:10" x14ac:dyDescent="0.25">
      <c r="A92" s="30">
        <v>78</v>
      </c>
      <c r="B92" s="31"/>
      <c r="C92" s="31"/>
      <c r="D92" s="32"/>
      <c r="E92" s="45"/>
      <c r="F92" s="32">
        <v>0</v>
      </c>
      <c r="G92" s="32">
        <v>1.4265000000000001</v>
      </c>
      <c r="H92" s="33">
        <v>176.48970000000008</v>
      </c>
      <c r="I92" s="34">
        <v>51227</v>
      </c>
      <c r="J92" s="51">
        <f t="shared" si="1"/>
        <v>0</v>
      </c>
    </row>
    <row r="93" spans="1:10" x14ac:dyDescent="0.25">
      <c r="A93" s="30">
        <v>79</v>
      </c>
      <c r="B93" s="31"/>
      <c r="C93" s="31"/>
      <c r="D93" s="32"/>
      <c r="E93" s="45"/>
      <c r="F93" s="32">
        <v>0</v>
      </c>
      <c r="G93" s="32">
        <v>1.4381999999999999</v>
      </c>
      <c r="H93" s="33">
        <v>177.92790000000008</v>
      </c>
      <c r="I93" s="34">
        <v>51318</v>
      </c>
      <c r="J93" s="51">
        <f t="shared" si="1"/>
        <v>0</v>
      </c>
    </row>
    <row r="94" spans="1:10" x14ac:dyDescent="0.25">
      <c r="A94" s="30">
        <v>80</v>
      </c>
      <c r="B94" s="31"/>
      <c r="C94" s="31"/>
      <c r="D94" s="32"/>
      <c r="E94" s="45"/>
      <c r="F94" s="32">
        <v>0</v>
      </c>
      <c r="G94" s="32">
        <v>1.4499</v>
      </c>
      <c r="H94" s="33">
        <v>179.37780000000009</v>
      </c>
      <c r="I94" s="34">
        <v>51410</v>
      </c>
      <c r="J94" s="51">
        <f t="shared" si="1"/>
        <v>0</v>
      </c>
    </row>
    <row r="95" spans="1:10" x14ac:dyDescent="0.25">
      <c r="A95" s="30">
        <v>81</v>
      </c>
      <c r="B95" s="31"/>
      <c r="C95" s="31"/>
      <c r="D95" s="32"/>
      <c r="E95" s="45"/>
      <c r="F95" s="32">
        <v>0</v>
      </c>
      <c r="G95" s="32">
        <v>1.4617</v>
      </c>
      <c r="H95" s="33">
        <v>180.8395000000001</v>
      </c>
      <c r="I95" s="34">
        <v>51502</v>
      </c>
      <c r="J95" s="51">
        <f t="shared" si="1"/>
        <v>0</v>
      </c>
    </row>
    <row r="96" spans="1:10" x14ac:dyDescent="0.25">
      <c r="A96" s="30">
        <v>82</v>
      </c>
      <c r="B96" s="31"/>
      <c r="C96" s="31"/>
      <c r="D96" s="32"/>
      <c r="E96" s="45"/>
      <c r="F96" s="32">
        <v>0</v>
      </c>
      <c r="G96" s="32">
        <v>1.4736</v>
      </c>
      <c r="H96" s="33">
        <v>182.31310000000011</v>
      </c>
      <c r="I96" s="34">
        <v>51592</v>
      </c>
      <c r="J96" s="51">
        <f t="shared" si="1"/>
        <v>0</v>
      </c>
    </row>
    <row r="97" spans="1:10" x14ac:dyDescent="0.25">
      <c r="A97" s="30">
        <v>83</v>
      </c>
      <c r="B97" s="31"/>
      <c r="C97" s="31"/>
      <c r="D97" s="32"/>
      <c r="E97" s="45"/>
      <c r="F97" s="32">
        <v>0</v>
      </c>
      <c r="G97" s="32">
        <v>1.4856</v>
      </c>
      <c r="H97" s="33">
        <v>183.79870000000011</v>
      </c>
      <c r="I97" s="34">
        <v>51683</v>
      </c>
      <c r="J97" s="51">
        <f t="shared" si="1"/>
        <v>0</v>
      </c>
    </row>
    <row r="98" spans="1:10" x14ac:dyDescent="0.25">
      <c r="A98" s="30">
        <v>84</v>
      </c>
      <c r="B98" s="31"/>
      <c r="C98" s="31"/>
      <c r="D98" s="32"/>
      <c r="E98" s="45"/>
      <c r="F98" s="32">
        <v>0</v>
      </c>
      <c r="G98" s="32">
        <v>1.4977</v>
      </c>
      <c r="H98" s="33">
        <v>185.29640000000012</v>
      </c>
      <c r="I98" s="34">
        <v>51775</v>
      </c>
      <c r="J98" s="51">
        <f t="shared" si="1"/>
        <v>0</v>
      </c>
    </row>
    <row r="99" spans="1:10" x14ac:dyDescent="0.25">
      <c r="A99" s="30">
        <v>85</v>
      </c>
      <c r="B99" s="31"/>
      <c r="C99" s="31"/>
      <c r="D99" s="32"/>
      <c r="E99" s="45"/>
      <c r="F99" s="32">
        <v>0</v>
      </c>
      <c r="G99" s="32">
        <v>1.5099</v>
      </c>
      <c r="H99" s="33">
        <v>186.80630000000011</v>
      </c>
      <c r="I99" s="34">
        <v>51867</v>
      </c>
      <c r="J99" s="51">
        <f t="shared" si="1"/>
        <v>0</v>
      </c>
    </row>
    <row r="100" spans="1:10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1.5222</v>
      </c>
      <c r="H100" s="33">
        <v>188.3285000000001</v>
      </c>
      <c r="I100" s="34">
        <v>51957</v>
      </c>
      <c r="J100" s="51">
        <f t="shared" si="1"/>
        <v>0</v>
      </c>
    </row>
    <row r="101" spans="1:10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1.5346</v>
      </c>
      <c r="H101" s="33">
        <v>189.86310000000012</v>
      </c>
      <c r="I101" s="34">
        <v>52048</v>
      </c>
      <c r="J101" s="51">
        <f t="shared" si="1"/>
        <v>0</v>
      </c>
    </row>
    <row r="102" spans="1:10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1.5470999999999999</v>
      </c>
      <c r="H102" s="33">
        <v>191.41020000000012</v>
      </c>
      <c r="I102" s="34">
        <v>52140</v>
      </c>
      <c r="J102" s="51">
        <f t="shared" si="1"/>
        <v>0</v>
      </c>
    </row>
    <row r="103" spans="1:10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1.5598000000000001</v>
      </c>
      <c r="H103" s="33">
        <v>192.97000000000011</v>
      </c>
      <c r="I103" s="34">
        <v>52232</v>
      </c>
      <c r="J103" s="51">
        <f t="shared" si="1"/>
        <v>0</v>
      </c>
    </row>
    <row r="104" spans="1:10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1.5725</v>
      </c>
      <c r="H104" s="33">
        <v>194.5425000000001</v>
      </c>
      <c r="I104" s="34">
        <v>52322</v>
      </c>
      <c r="J104" s="51">
        <f t="shared" si="1"/>
        <v>0</v>
      </c>
    </row>
    <row r="105" spans="1:10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1.5852999999999999</v>
      </c>
      <c r="H105" s="33">
        <v>196.12780000000009</v>
      </c>
      <c r="I105" s="34">
        <v>52413</v>
      </c>
      <c r="J105" s="51">
        <f t="shared" si="1"/>
        <v>0</v>
      </c>
    </row>
    <row r="106" spans="1:10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1.5982000000000001</v>
      </c>
      <c r="H106" s="33">
        <v>197.72600000000008</v>
      </c>
      <c r="I106" s="34">
        <v>52505</v>
      </c>
      <c r="J106" s="51">
        <f t="shared" si="1"/>
        <v>0</v>
      </c>
    </row>
    <row r="107" spans="1:10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1.6112</v>
      </c>
      <c r="H107" s="33">
        <v>199.33720000000008</v>
      </c>
      <c r="I107" s="34">
        <v>52597</v>
      </c>
      <c r="J107" s="51">
        <f t="shared" si="1"/>
        <v>0</v>
      </c>
    </row>
    <row r="108" spans="1:10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1.6243000000000001</v>
      </c>
      <c r="H108" s="33">
        <v>200.96150000000009</v>
      </c>
      <c r="I108" s="34">
        <v>52688</v>
      </c>
      <c r="J108" s="51">
        <f t="shared" si="1"/>
        <v>0</v>
      </c>
    </row>
    <row r="109" spans="1:10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1.6375999999999999</v>
      </c>
      <c r="H109" s="33">
        <v>202.59910000000008</v>
      </c>
      <c r="I109" s="34">
        <v>52779</v>
      </c>
      <c r="J109" s="51">
        <f t="shared" si="1"/>
        <v>0</v>
      </c>
    </row>
    <row r="110" spans="1:10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1.6509</v>
      </c>
      <c r="H110" s="33">
        <v>204.25000000000009</v>
      </c>
      <c r="I110" s="34">
        <v>52871</v>
      </c>
      <c r="J110" s="51">
        <f t="shared" si="1"/>
        <v>0</v>
      </c>
    </row>
    <row r="111" spans="1:10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1.6644000000000001</v>
      </c>
      <c r="H111" s="33">
        <v>205.91440000000009</v>
      </c>
      <c r="I111" s="34">
        <v>52963</v>
      </c>
      <c r="J111" s="51">
        <f t="shared" si="1"/>
        <v>0</v>
      </c>
    </row>
    <row r="112" spans="1:10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1.6778999999999999</v>
      </c>
      <c r="H112" s="33">
        <v>207.59230000000008</v>
      </c>
      <c r="I112" s="34">
        <v>53053</v>
      </c>
      <c r="J112" s="51">
        <f t="shared" si="1"/>
        <v>0</v>
      </c>
    </row>
    <row r="113" spans="1:10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1.6916</v>
      </c>
      <c r="H113" s="33">
        <v>209.28390000000007</v>
      </c>
      <c r="I113" s="34">
        <v>53144</v>
      </c>
      <c r="J113" s="51">
        <f t="shared" si="1"/>
        <v>0</v>
      </c>
    </row>
    <row r="114" spans="1:10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1.7054</v>
      </c>
      <c r="H114" s="33">
        <v>210.98930000000007</v>
      </c>
      <c r="I114" s="34">
        <v>53236</v>
      </c>
      <c r="J114" s="51">
        <f t="shared" si="1"/>
        <v>0</v>
      </c>
    </row>
    <row r="115" spans="1:10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1.7193000000000001</v>
      </c>
      <c r="H115" s="33">
        <v>212.70860000000008</v>
      </c>
      <c r="I115" s="34">
        <v>53328</v>
      </c>
      <c r="J115" s="51">
        <f t="shared" si="1"/>
        <v>0</v>
      </c>
    </row>
    <row r="116" spans="1:10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1.7333000000000001</v>
      </c>
      <c r="H116" s="33">
        <v>214.44190000000009</v>
      </c>
      <c r="I116" s="34">
        <v>53418</v>
      </c>
      <c r="J116" s="51">
        <f t="shared" si="1"/>
        <v>0</v>
      </c>
    </row>
    <row r="117" spans="1:10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1.7474000000000001</v>
      </c>
      <c r="H117" s="33">
        <v>216.18930000000009</v>
      </c>
      <c r="I117" s="34">
        <v>53509</v>
      </c>
      <c r="J117" s="51">
        <f t="shared" si="1"/>
        <v>0</v>
      </c>
    </row>
    <row r="118" spans="1:10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1.7617</v>
      </c>
      <c r="H118" s="33">
        <v>217.95100000000008</v>
      </c>
      <c r="I118" s="34">
        <v>53601</v>
      </c>
      <c r="J118" s="51">
        <f t="shared" si="1"/>
        <v>0</v>
      </c>
    </row>
    <row r="119" spans="1:10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1.776</v>
      </c>
      <c r="H119" s="33">
        <v>219.72700000000009</v>
      </c>
      <c r="I119" s="34">
        <v>53693</v>
      </c>
      <c r="J119" s="51">
        <f t="shared" si="1"/>
        <v>0</v>
      </c>
    </row>
    <row r="120" spans="1:10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1.7905</v>
      </c>
      <c r="H120" s="33">
        <v>221.5175000000001</v>
      </c>
      <c r="I120" s="34">
        <v>53783</v>
      </c>
      <c r="J120" s="51">
        <f t="shared" si="1"/>
        <v>0</v>
      </c>
    </row>
    <row r="121" spans="1:10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1.8050999999999999</v>
      </c>
      <c r="H121" s="33">
        <v>223.32260000000011</v>
      </c>
      <c r="I121" s="34">
        <v>53874</v>
      </c>
      <c r="J121" s="51">
        <f t="shared" si="1"/>
        <v>0</v>
      </c>
    </row>
    <row r="122" spans="1:10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1.8198000000000001</v>
      </c>
      <c r="H122" s="33">
        <v>225.14240000000009</v>
      </c>
      <c r="I122" s="34">
        <v>53966</v>
      </c>
      <c r="J122" s="51">
        <f t="shared" si="1"/>
        <v>0</v>
      </c>
    </row>
    <row r="123" spans="1:10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1.8346</v>
      </c>
      <c r="H123" s="33">
        <v>226.97700000000009</v>
      </c>
      <c r="I123" s="34">
        <v>54058</v>
      </c>
      <c r="J123" s="51">
        <f t="shared" si="1"/>
        <v>0</v>
      </c>
    </row>
    <row r="124" spans="1:10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1.8495999999999999</v>
      </c>
      <c r="H124" s="33">
        <v>228.8266000000001</v>
      </c>
      <c r="I124" s="34">
        <v>54149</v>
      </c>
      <c r="J124" s="51">
        <f t="shared" si="1"/>
        <v>0</v>
      </c>
    </row>
    <row r="125" spans="1:10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1.8647</v>
      </c>
      <c r="H125" s="33">
        <v>230.6913000000001</v>
      </c>
      <c r="I125" s="34">
        <v>54240</v>
      </c>
      <c r="J125" s="51">
        <f t="shared" si="1"/>
        <v>0</v>
      </c>
    </row>
    <row r="126" spans="1:10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1.8798999999999999</v>
      </c>
      <c r="H126" s="33">
        <v>232.57120000000009</v>
      </c>
      <c r="I126" s="34">
        <v>54332</v>
      </c>
      <c r="J126" s="51">
        <f t="shared" si="1"/>
        <v>0</v>
      </c>
    </row>
    <row r="127" spans="1:10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1.8952</v>
      </c>
      <c r="H127" s="33">
        <v>234.46640000000008</v>
      </c>
      <c r="I127" s="34">
        <v>54424</v>
      </c>
      <c r="J127" s="51">
        <f t="shared" si="1"/>
        <v>0</v>
      </c>
    </row>
    <row r="128" spans="1:10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1.9106000000000001</v>
      </c>
      <c r="H128" s="33">
        <v>236.37700000000007</v>
      </c>
      <c r="I128" s="34">
        <v>54514</v>
      </c>
      <c r="J128" s="51">
        <f t="shared" si="1"/>
        <v>0</v>
      </c>
    </row>
    <row r="129" spans="1:10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1.9261999999999999</v>
      </c>
      <c r="H129" s="33">
        <v>238.30320000000006</v>
      </c>
      <c r="I129" s="34">
        <v>54605</v>
      </c>
      <c r="J129" s="51">
        <f t="shared" si="1"/>
        <v>0</v>
      </c>
    </row>
    <row r="130" spans="1:10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1.9419</v>
      </c>
      <c r="H130" s="33">
        <v>240.24510000000006</v>
      </c>
      <c r="I130" s="34">
        <v>54697</v>
      </c>
      <c r="J130" s="51">
        <f t="shared" si="1"/>
        <v>0</v>
      </c>
    </row>
    <row r="131" spans="1:10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1.9577</v>
      </c>
      <c r="H131" s="33">
        <v>242.20280000000005</v>
      </c>
      <c r="I131" s="34">
        <v>54789</v>
      </c>
      <c r="J131" s="51">
        <f t="shared" si="1"/>
        <v>0</v>
      </c>
    </row>
    <row r="132" spans="1:10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1.9737</v>
      </c>
      <c r="H132" s="33">
        <v>244.17650000000006</v>
      </c>
      <c r="I132" s="34">
        <v>54879</v>
      </c>
      <c r="J132" s="51">
        <f t="shared" si="1"/>
        <v>0</v>
      </c>
    </row>
    <row r="133" spans="1:10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1.9897</v>
      </c>
      <c r="H133" s="33">
        <v>246.16620000000006</v>
      </c>
      <c r="I133" s="34">
        <v>54970</v>
      </c>
      <c r="J133" s="51">
        <f t="shared" si="1"/>
        <v>0</v>
      </c>
    </row>
    <row r="134" spans="1:10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2.0059999999999998</v>
      </c>
      <c r="H134" s="33">
        <v>248.17220000000006</v>
      </c>
      <c r="I134" s="34">
        <v>55062</v>
      </c>
      <c r="J134" s="51">
        <f t="shared" si="1"/>
        <v>0</v>
      </c>
    </row>
    <row r="135" spans="1:10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2.0223</v>
      </c>
      <c r="H135" s="33">
        <v>250.19450000000006</v>
      </c>
      <c r="I135" s="34">
        <v>55154</v>
      </c>
      <c r="J135" s="51">
        <f t="shared" si="1"/>
        <v>0</v>
      </c>
    </row>
    <row r="136" spans="1:10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2.0388000000000002</v>
      </c>
      <c r="H136" s="33">
        <v>252.23330000000007</v>
      </c>
      <c r="I136" s="34">
        <v>55244</v>
      </c>
      <c r="J136" s="51">
        <f t="shared" si="1"/>
        <v>0</v>
      </c>
    </row>
    <row r="137" spans="1:10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2.0554000000000001</v>
      </c>
      <c r="H137" s="33">
        <v>254.28870000000006</v>
      </c>
      <c r="I137" s="34">
        <v>55335</v>
      </c>
      <c r="J137" s="51">
        <f t="shared" si="1"/>
        <v>0</v>
      </c>
    </row>
    <row r="138" spans="1:10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2.0720999999999998</v>
      </c>
      <c r="H138" s="33">
        <v>256.36080000000004</v>
      </c>
      <c r="I138" s="34">
        <v>55427</v>
      </c>
      <c r="J138" s="51">
        <f t="shared" si="1"/>
        <v>0</v>
      </c>
    </row>
    <row r="139" spans="1:10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2.089</v>
      </c>
      <c r="H139" s="33">
        <v>258.44980000000004</v>
      </c>
      <c r="I139" s="34">
        <v>55519</v>
      </c>
      <c r="J139" s="51">
        <f t="shared" si="1"/>
        <v>0</v>
      </c>
    </row>
    <row r="140" spans="1:10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2.1061000000000001</v>
      </c>
      <c r="H140" s="33">
        <v>260.55590000000007</v>
      </c>
      <c r="I140" s="34">
        <v>55610</v>
      </c>
      <c r="J140" s="51">
        <f t="shared" si="1"/>
        <v>0</v>
      </c>
    </row>
    <row r="141" spans="1:10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2.1232000000000002</v>
      </c>
      <c r="H141" s="33">
        <v>262.67910000000006</v>
      </c>
      <c r="I141" s="34">
        <v>55701</v>
      </c>
      <c r="J141" s="51">
        <f t="shared" si="1"/>
        <v>0</v>
      </c>
    </row>
    <row r="142" spans="1:10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2.1404999999999998</v>
      </c>
      <c r="H142" s="33">
        <v>264.81960000000004</v>
      </c>
      <c r="I142" s="34">
        <v>55793</v>
      </c>
      <c r="J142" s="51">
        <f t="shared" si="1"/>
        <v>0</v>
      </c>
    </row>
    <row r="143" spans="1:10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2.1579999999999999</v>
      </c>
      <c r="H143" s="33">
        <v>266.97760000000005</v>
      </c>
      <c r="I143" s="34">
        <v>55885</v>
      </c>
      <c r="J143" s="51">
        <f t="shared" si="1"/>
        <v>0</v>
      </c>
    </row>
    <row r="144" spans="1:10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2.1756000000000002</v>
      </c>
      <c r="H144" s="33">
        <v>269.15320000000003</v>
      </c>
      <c r="I144" s="34">
        <v>55975</v>
      </c>
      <c r="J144" s="51">
        <f t="shared" si="1"/>
        <v>0</v>
      </c>
    </row>
    <row r="145" spans="1:10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2.1932999999999998</v>
      </c>
      <c r="H145" s="33">
        <v>271.34650000000005</v>
      </c>
      <c r="I145" s="34">
        <v>56066</v>
      </c>
      <c r="J145" s="51">
        <f t="shared" ref="J145:J151" si="2">J144+H144+G145-H145</f>
        <v>0</v>
      </c>
    </row>
    <row r="146" spans="1:10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2.2111999999999998</v>
      </c>
      <c r="H146" s="33">
        <v>273.55770000000007</v>
      </c>
      <c r="I146" s="34">
        <v>56158</v>
      </c>
      <c r="J146" s="51">
        <f t="shared" si="2"/>
        <v>0</v>
      </c>
    </row>
    <row r="147" spans="1:10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2.2292000000000001</v>
      </c>
      <c r="H147" s="33">
        <v>275.78690000000006</v>
      </c>
      <c r="I147" s="34">
        <v>56250</v>
      </c>
      <c r="J147" s="51">
        <f t="shared" si="2"/>
        <v>0</v>
      </c>
    </row>
    <row r="148" spans="1:10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2.2473000000000001</v>
      </c>
      <c r="H148" s="33">
        <v>278.03420000000006</v>
      </c>
      <c r="I148" s="34">
        <v>56340</v>
      </c>
      <c r="J148" s="51">
        <f t="shared" si="2"/>
        <v>0</v>
      </c>
    </row>
    <row r="149" spans="1:10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2.2656999999999998</v>
      </c>
      <c r="H149" s="33">
        <v>280.29990000000004</v>
      </c>
      <c r="I149" s="34">
        <v>56431</v>
      </c>
      <c r="J149" s="51">
        <f t="shared" si="2"/>
        <v>0</v>
      </c>
    </row>
    <row r="150" spans="1:10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2.2841</v>
      </c>
      <c r="H150" s="33">
        <v>282.58400000000006</v>
      </c>
      <c r="I150" s="34">
        <v>56523</v>
      </c>
      <c r="J150" s="51">
        <f t="shared" si="2"/>
        <v>0</v>
      </c>
    </row>
    <row r="151" spans="1:10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2.3027000000000002</v>
      </c>
      <c r="H151" s="33">
        <v>284.88670000000008</v>
      </c>
      <c r="I151" s="34">
        <v>56615</v>
      </c>
      <c r="J151" s="51">
        <f t="shared" si="2"/>
        <v>0</v>
      </c>
    </row>
    <row r="152" spans="1:10" x14ac:dyDescent="0.25">
      <c r="A152" s="35">
        <v>138</v>
      </c>
      <c r="B152" s="36">
        <v>9</v>
      </c>
      <c r="C152" s="36">
        <v>1</v>
      </c>
      <c r="D152" s="37">
        <v>2.3214999999999999</v>
      </c>
      <c r="E152" s="46">
        <v>284.88670000000008</v>
      </c>
      <c r="F152" s="37">
        <v>287.20820000000009</v>
      </c>
      <c r="G152" s="37">
        <v>0</v>
      </c>
      <c r="H152" s="37">
        <v>0</v>
      </c>
      <c r="I152" s="39">
        <v>56705</v>
      </c>
      <c r="J152" s="51">
        <f>D152+E152-F152</f>
        <v>0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2"/>
  <sheetViews>
    <sheetView topLeftCell="A5" workbookViewId="0">
      <pane ySplit="2700" topLeftCell="A126" activePane="bottomLeft"/>
      <selection activeCell="J14" sqref="J14"/>
      <selection pane="bottomLeft" activeCell="C141" sqref="C141"/>
    </sheetView>
  </sheetViews>
  <sheetFormatPr baseColWidth="10" defaultRowHeight="15" x14ac:dyDescent="0.25"/>
  <cols>
    <col min="9" max="9" width="15.85546875" bestFit="1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62" t="s">
        <v>23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0" x14ac:dyDescent="0.25">
      <c r="A5" s="2"/>
      <c r="B5" s="2"/>
      <c r="C5" s="2"/>
      <c r="D5" s="2"/>
      <c r="E5" s="2"/>
      <c r="F5" s="2"/>
      <c r="G5" s="12"/>
      <c r="H5" s="3"/>
      <c r="I5" s="3"/>
    </row>
    <row r="6" spans="1:10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0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0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</row>
    <row r="9" spans="1:10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99.99596864952629</v>
      </c>
    </row>
    <row r="10" spans="1:10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0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0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0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1">
        <f>F6+G15-H15</f>
        <v>0</v>
      </c>
    </row>
    <row r="16" spans="1:10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1">
        <f>H15+G16-H16</f>
        <v>0</v>
      </c>
    </row>
    <row r="17" spans="1:10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1">
        <f t="shared" ref="J17:J80" si="0">H16+G17-H17</f>
        <v>0</v>
      </c>
    </row>
    <row r="18" spans="1:10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1">
        <f t="shared" si="0"/>
        <v>0</v>
      </c>
    </row>
    <row r="19" spans="1:10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1">
        <f t="shared" si="0"/>
        <v>0</v>
      </c>
    </row>
    <row r="20" spans="1:10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1">
        <f t="shared" si="0"/>
        <v>0</v>
      </c>
    </row>
    <row r="21" spans="1:10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1">
        <f t="shared" si="0"/>
        <v>0</v>
      </c>
    </row>
    <row r="22" spans="1:10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1">
        <f t="shared" si="0"/>
        <v>0</v>
      </c>
    </row>
    <row r="23" spans="1:10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1">
        <f t="shared" si="0"/>
        <v>0</v>
      </c>
    </row>
    <row r="24" spans="1:10" x14ac:dyDescent="0.25">
      <c r="A24" s="30">
        <v>10</v>
      </c>
      <c r="B24" s="31"/>
      <c r="C24" s="31"/>
      <c r="D24" s="32"/>
      <c r="E24" s="45"/>
      <c r="F24" s="32">
        <v>0</v>
      </c>
      <c r="G24" s="32">
        <v>0.82150000000000001</v>
      </c>
      <c r="H24" s="33">
        <v>101.63639999999999</v>
      </c>
      <c r="I24" s="34">
        <v>45017</v>
      </c>
      <c r="J24" s="51">
        <f t="shared" si="0"/>
        <v>0</v>
      </c>
    </row>
    <row r="25" spans="1:10" x14ac:dyDescent="0.25">
      <c r="A25" s="30">
        <v>11</v>
      </c>
      <c r="B25" s="31"/>
      <c r="C25" s="31"/>
      <c r="D25" s="32"/>
      <c r="E25" s="45"/>
      <c r="F25" s="32">
        <v>0</v>
      </c>
      <c r="G25" s="32">
        <v>0.82820000000000005</v>
      </c>
      <c r="H25" s="33">
        <v>102.46459999999999</v>
      </c>
      <c r="I25" s="34">
        <v>45108</v>
      </c>
      <c r="J25" s="51">
        <f t="shared" si="0"/>
        <v>0</v>
      </c>
    </row>
    <row r="26" spans="1:10" x14ac:dyDescent="0.25">
      <c r="A26" s="30">
        <v>12</v>
      </c>
      <c r="B26" s="31"/>
      <c r="C26" s="31"/>
      <c r="D26" s="32"/>
      <c r="E26" s="45"/>
      <c r="F26" s="32">
        <v>0</v>
      </c>
      <c r="G26" s="32">
        <v>0.83489999999999998</v>
      </c>
      <c r="H26" s="33">
        <v>103.29949999999999</v>
      </c>
      <c r="I26" s="34">
        <v>45200</v>
      </c>
      <c r="J26" s="51">
        <f t="shared" si="0"/>
        <v>0</v>
      </c>
    </row>
    <row r="27" spans="1:10" x14ac:dyDescent="0.25">
      <c r="A27" s="30">
        <v>13</v>
      </c>
      <c r="B27" s="31"/>
      <c r="C27" s="31"/>
      <c r="D27" s="32"/>
      <c r="E27" s="45"/>
      <c r="F27" s="32">
        <v>0</v>
      </c>
      <c r="G27" s="32">
        <v>0.8417</v>
      </c>
      <c r="H27" s="33">
        <v>104.1412</v>
      </c>
      <c r="I27" s="34">
        <v>45292</v>
      </c>
      <c r="J27" s="51">
        <f t="shared" si="0"/>
        <v>0</v>
      </c>
    </row>
    <row r="28" spans="1:10" x14ac:dyDescent="0.25">
      <c r="A28" s="30">
        <v>14</v>
      </c>
      <c r="B28" s="31"/>
      <c r="C28" s="31"/>
      <c r="D28" s="32"/>
      <c r="E28" s="45"/>
      <c r="F28" s="32">
        <v>0</v>
      </c>
      <c r="G28" s="32">
        <v>0.84860000000000002</v>
      </c>
      <c r="H28" s="33">
        <v>104.9898</v>
      </c>
      <c r="I28" s="34">
        <v>45383</v>
      </c>
      <c r="J28" s="51">
        <f t="shared" si="0"/>
        <v>0</v>
      </c>
    </row>
    <row r="29" spans="1:10" x14ac:dyDescent="0.25">
      <c r="A29" s="30">
        <v>15</v>
      </c>
      <c r="B29" s="31"/>
      <c r="C29" s="31"/>
      <c r="D29" s="32"/>
      <c r="E29" s="45"/>
      <c r="F29" s="32">
        <v>0</v>
      </c>
      <c r="G29" s="32">
        <v>0.85550000000000004</v>
      </c>
      <c r="H29" s="33">
        <v>105.84530000000001</v>
      </c>
      <c r="I29" s="34">
        <v>45474</v>
      </c>
      <c r="J29" s="51">
        <f t="shared" si="0"/>
        <v>0</v>
      </c>
    </row>
    <row r="30" spans="1:10" x14ac:dyDescent="0.25">
      <c r="A30" s="30">
        <v>16</v>
      </c>
      <c r="B30" s="31"/>
      <c r="C30" s="31"/>
      <c r="D30" s="32"/>
      <c r="E30" s="45"/>
      <c r="F30" s="32">
        <v>0</v>
      </c>
      <c r="G30" s="32">
        <v>0.86250000000000004</v>
      </c>
      <c r="H30" s="33">
        <v>106.70780000000001</v>
      </c>
      <c r="I30" s="34">
        <v>45566</v>
      </c>
      <c r="J30" s="51">
        <f t="shared" si="0"/>
        <v>0</v>
      </c>
    </row>
    <row r="31" spans="1:10" x14ac:dyDescent="0.25">
      <c r="A31" s="30">
        <v>17</v>
      </c>
      <c r="B31" s="31"/>
      <c r="C31" s="31"/>
      <c r="D31" s="32"/>
      <c r="E31" s="45"/>
      <c r="F31" s="32">
        <v>0</v>
      </c>
      <c r="G31" s="32">
        <v>0.86950000000000005</v>
      </c>
      <c r="H31" s="33">
        <v>107.57730000000001</v>
      </c>
      <c r="I31" s="34">
        <v>45658</v>
      </c>
      <c r="J31" s="51">
        <f t="shared" si="0"/>
        <v>0</v>
      </c>
    </row>
    <row r="32" spans="1:10" x14ac:dyDescent="0.25">
      <c r="A32" s="30">
        <v>18</v>
      </c>
      <c r="B32" s="31"/>
      <c r="C32" s="31"/>
      <c r="D32" s="32"/>
      <c r="E32" s="45"/>
      <c r="F32" s="32">
        <v>0</v>
      </c>
      <c r="G32" s="32">
        <v>0.87660000000000005</v>
      </c>
      <c r="H32" s="33">
        <v>108.4539</v>
      </c>
      <c r="I32" s="34">
        <v>45748</v>
      </c>
      <c r="J32" s="51">
        <f t="shared" si="0"/>
        <v>0</v>
      </c>
    </row>
    <row r="33" spans="1:10" x14ac:dyDescent="0.25">
      <c r="A33" s="30">
        <v>19</v>
      </c>
      <c r="B33" s="31"/>
      <c r="C33" s="31"/>
      <c r="D33" s="32"/>
      <c r="E33" s="45"/>
      <c r="F33" s="32">
        <v>0</v>
      </c>
      <c r="G33" s="32">
        <v>0.88370000000000004</v>
      </c>
      <c r="H33" s="33">
        <v>109.33760000000001</v>
      </c>
      <c r="I33" s="34">
        <v>45839</v>
      </c>
      <c r="J33" s="51">
        <f t="shared" si="0"/>
        <v>0</v>
      </c>
    </row>
    <row r="34" spans="1:10" x14ac:dyDescent="0.25">
      <c r="A34" s="30">
        <v>20</v>
      </c>
      <c r="B34" s="31"/>
      <c r="C34" s="31"/>
      <c r="D34" s="32"/>
      <c r="E34" s="45"/>
      <c r="F34" s="32">
        <v>0</v>
      </c>
      <c r="G34" s="32">
        <v>0.89090000000000003</v>
      </c>
      <c r="H34" s="33">
        <v>110.22850000000001</v>
      </c>
      <c r="I34" s="34">
        <v>45931</v>
      </c>
      <c r="J34" s="51">
        <f t="shared" si="0"/>
        <v>0</v>
      </c>
    </row>
    <row r="35" spans="1:10" x14ac:dyDescent="0.25">
      <c r="A35" s="30">
        <v>21</v>
      </c>
      <c r="B35" s="31"/>
      <c r="C35" s="31"/>
      <c r="D35" s="32"/>
      <c r="E35" s="45"/>
      <c r="F35" s="32">
        <v>0</v>
      </c>
      <c r="G35" s="32">
        <v>0.8982</v>
      </c>
      <c r="H35" s="33">
        <v>111.12670000000001</v>
      </c>
      <c r="I35" s="34">
        <v>46023</v>
      </c>
      <c r="J35" s="51">
        <f t="shared" si="0"/>
        <v>0</v>
      </c>
    </row>
    <row r="36" spans="1:10" x14ac:dyDescent="0.25">
      <c r="A36" s="30">
        <v>22</v>
      </c>
      <c r="B36" s="31"/>
      <c r="C36" s="31"/>
      <c r="D36" s="32"/>
      <c r="E36" s="45"/>
      <c r="F36" s="32">
        <v>0</v>
      </c>
      <c r="G36" s="32">
        <v>0.90549999999999997</v>
      </c>
      <c r="H36" s="33">
        <v>112.03220000000002</v>
      </c>
      <c r="I36" s="34">
        <v>46113</v>
      </c>
      <c r="J36" s="51">
        <f t="shared" si="0"/>
        <v>0</v>
      </c>
    </row>
    <row r="37" spans="1:10" x14ac:dyDescent="0.25">
      <c r="A37" s="30">
        <v>23</v>
      </c>
      <c r="B37" s="31"/>
      <c r="C37" s="31"/>
      <c r="D37" s="32"/>
      <c r="E37" s="45"/>
      <c r="F37" s="32">
        <v>0</v>
      </c>
      <c r="G37" s="32">
        <v>0.91290000000000004</v>
      </c>
      <c r="H37" s="33">
        <v>112.94510000000001</v>
      </c>
      <c r="I37" s="34">
        <v>46204</v>
      </c>
      <c r="J37" s="51">
        <f t="shared" si="0"/>
        <v>0</v>
      </c>
    </row>
    <row r="38" spans="1:10" x14ac:dyDescent="0.25">
      <c r="A38" s="30">
        <v>24</v>
      </c>
      <c r="B38" s="31"/>
      <c r="C38" s="31"/>
      <c r="D38" s="32"/>
      <c r="E38" s="45"/>
      <c r="F38" s="32">
        <v>0</v>
      </c>
      <c r="G38" s="32">
        <v>0.92030000000000001</v>
      </c>
      <c r="H38" s="33">
        <v>113.86540000000001</v>
      </c>
      <c r="I38" s="34">
        <v>46296</v>
      </c>
      <c r="J38" s="51">
        <f t="shared" si="0"/>
        <v>0</v>
      </c>
    </row>
    <row r="39" spans="1:10" x14ac:dyDescent="0.25">
      <c r="A39" s="30">
        <v>25</v>
      </c>
      <c r="B39" s="31"/>
      <c r="C39" s="31"/>
      <c r="D39" s="32"/>
      <c r="E39" s="45"/>
      <c r="F39" s="32">
        <v>0</v>
      </c>
      <c r="G39" s="32">
        <v>0.92779999999999996</v>
      </c>
      <c r="H39" s="33">
        <v>114.79320000000001</v>
      </c>
      <c r="I39" s="34">
        <v>46388</v>
      </c>
      <c r="J39" s="51">
        <f t="shared" si="0"/>
        <v>0</v>
      </c>
    </row>
    <row r="40" spans="1:10" x14ac:dyDescent="0.25">
      <c r="A40" s="30">
        <v>26</v>
      </c>
      <c r="B40" s="31"/>
      <c r="C40" s="31"/>
      <c r="D40" s="32"/>
      <c r="E40" s="45"/>
      <c r="F40" s="32">
        <v>0</v>
      </c>
      <c r="G40" s="32">
        <v>0.93540000000000001</v>
      </c>
      <c r="H40" s="33">
        <v>115.72860000000001</v>
      </c>
      <c r="I40" s="34">
        <v>46478</v>
      </c>
      <c r="J40" s="51">
        <f t="shared" si="0"/>
        <v>0</v>
      </c>
    </row>
    <row r="41" spans="1:10" x14ac:dyDescent="0.25">
      <c r="A41" s="30">
        <v>27</v>
      </c>
      <c r="B41" s="31"/>
      <c r="C41" s="31"/>
      <c r="D41" s="32"/>
      <c r="E41" s="45"/>
      <c r="F41" s="32">
        <v>0</v>
      </c>
      <c r="G41" s="32">
        <v>0.94299999999999995</v>
      </c>
      <c r="H41" s="33">
        <v>116.67160000000001</v>
      </c>
      <c r="I41" s="34">
        <v>46569</v>
      </c>
      <c r="J41" s="51">
        <f t="shared" si="0"/>
        <v>0</v>
      </c>
    </row>
    <row r="42" spans="1:10" x14ac:dyDescent="0.25">
      <c r="A42" s="30">
        <v>28</v>
      </c>
      <c r="B42" s="31"/>
      <c r="C42" s="31"/>
      <c r="D42" s="32"/>
      <c r="E42" s="45"/>
      <c r="F42" s="32">
        <v>0</v>
      </c>
      <c r="G42" s="32">
        <v>0.95069999999999999</v>
      </c>
      <c r="H42" s="33">
        <v>117.62230000000001</v>
      </c>
      <c r="I42" s="34">
        <v>46661</v>
      </c>
      <c r="J42" s="51">
        <f t="shared" si="0"/>
        <v>0</v>
      </c>
    </row>
    <row r="43" spans="1:10" x14ac:dyDescent="0.25">
      <c r="A43" s="30">
        <v>29</v>
      </c>
      <c r="B43" s="31"/>
      <c r="C43" s="31"/>
      <c r="D43" s="32"/>
      <c r="E43" s="45"/>
      <c r="F43" s="32">
        <v>0</v>
      </c>
      <c r="G43" s="32">
        <v>0.95850000000000002</v>
      </c>
      <c r="H43" s="33">
        <v>118.58080000000001</v>
      </c>
      <c r="I43" s="34">
        <v>46753</v>
      </c>
      <c r="J43" s="51">
        <f t="shared" si="0"/>
        <v>0</v>
      </c>
    </row>
    <row r="44" spans="1:10" x14ac:dyDescent="0.25">
      <c r="A44" s="30">
        <v>30</v>
      </c>
      <c r="B44" s="31"/>
      <c r="C44" s="31"/>
      <c r="D44" s="32"/>
      <c r="E44" s="45"/>
      <c r="F44" s="32">
        <v>0</v>
      </c>
      <c r="G44" s="32">
        <v>0.96630000000000005</v>
      </c>
      <c r="H44" s="33">
        <v>119.54710000000001</v>
      </c>
      <c r="I44" s="34">
        <v>46844</v>
      </c>
      <c r="J44" s="51">
        <f t="shared" si="0"/>
        <v>0</v>
      </c>
    </row>
    <row r="45" spans="1:10" x14ac:dyDescent="0.25">
      <c r="A45" s="30">
        <v>31</v>
      </c>
      <c r="B45" s="31"/>
      <c r="C45" s="31"/>
      <c r="D45" s="32"/>
      <c r="E45" s="45"/>
      <c r="F45" s="32">
        <v>0</v>
      </c>
      <c r="G45" s="32">
        <v>0.97409999999999997</v>
      </c>
      <c r="H45" s="33">
        <v>120.52120000000002</v>
      </c>
      <c r="I45" s="34">
        <v>46935</v>
      </c>
      <c r="J45" s="51">
        <f t="shared" si="0"/>
        <v>0</v>
      </c>
    </row>
    <row r="46" spans="1:10" x14ac:dyDescent="0.25">
      <c r="A46" s="30">
        <v>32</v>
      </c>
      <c r="B46" s="31"/>
      <c r="C46" s="31"/>
      <c r="D46" s="32"/>
      <c r="E46" s="45"/>
      <c r="F46" s="32">
        <v>0</v>
      </c>
      <c r="G46" s="32">
        <v>0.98209999999999997</v>
      </c>
      <c r="H46" s="33">
        <v>121.50330000000002</v>
      </c>
      <c r="I46" s="34">
        <v>47027</v>
      </c>
      <c r="J46" s="51">
        <f t="shared" si="0"/>
        <v>0</v>
      </c>
    </row>
    <row r="47" spans="1:10" x14ac:dyDescent="0.25">
      <c r="A47" s="30">
        <v>33</v>
      </c>
      <c r="B47" s="31"/>
      <c r="C47" s="31"/>
      <c r="D47" s="32"/>
      <c r="E47" s="45"/>
      <c r="F47" s="32">
        <v>0</v>
      </c>
      <c r="G47" s="32">
        <v>0.99009999999999998</v>
      </c>
      <c r="H47" s="33">
        <v>122.49340000000002</v>
      </c>
      <c r="I47" s="34">
        <v>47119</v>
      </c>
      <c r="J47" s="51">
        <f t="shared" si="0"/>
        <v>0</v>
      </c>
    </row>
    <row r="48" spans="1:10" x14ac:dyDescent="0.25">
      <c r="A48" s="30">
        <v>34</v>
      </c>
      <c r="B48" s="31"/>
      <c r="C48" s="31"/>
      <c r="D48" s="32"/>
      <c r="E48" s="45"/>
      <c r="F48" s="32">
        <v>0</v>
      </c>
      <c r="G48" s="32">
        <v>0.99809999999999999</v>
      </c>
      <c r="H48" s="33">
        <v>123.49150000000002</v>
      </c>
      <c r="I48" s="34">
        <v>47209</v>
      </c>
      <c r="J48" s="51">
        <f t="shared" si="0"/>
        <v>0</v>
      </c>
    </row>
    <row r="49" spans="1:10" x14ac:dyDescent="0.25">
      <c r="A49" s="30">
        <v>35</v>
      </c>
      <c r="B49" s="31"/>
      <c r="C49" s="31"/>
      <c r="D49" s="32"/>
      <c r="E49" s="45"/>
      <c r="F49" s="32">
        <v>0</v>
      </c>
      <c r="G49" s="32">
        <v>1.0063</v>
      </c>
      <c r="H49" s="33">
        <v>124.49780000000001</v>
      </c>
      <c r="I49" s="34">
        <v>47300</v>
      </c>
      <c r="J49" s="51">
        <f t="shared" si="0"/>
        <v>0</v>
      </c>
    </row>
    <row r="50" spans="1:10" x14ac:dyDescent="0.25">
      <c r="A50" s="30">
        <v>36</v>
      </c>
      <c r="B50" s="31"/>
      <c r="C50" s="31"/>
      <c r="D50" s="32"/>
      <c r="E50" s="45"/>
      <c r="F50" s="32">
        <v>0</v>
      </c>
      <c r="G50" s="32">
        <v>1.0145</v>
      </c>
      <c r="H50" s="33">
        <v>125.51230000000001</v>
      </c>
      <c r="I50" s="34">
        <v>47392</v>
      </c>
      <c r="J50" s="51">
        <f t="shared" si="0"/>
        <v>0</v>
      </c>
    </row>
    <row r="51" spans="1:10" x14ac:dyDescent="0.25">
      <c r="A51" s="30">
        <v>37</v>
      </c>
      <c r="B51" s="31"/>
      <c r="C51" s="31"/>
      <c r="D51" s="32"/>
      <c r="E51" s="45"/>
      <c r="F51" s="32">
        <v>0</v>
      </c>
      <c r="G51" s="32">
        <v>1.0226999999999999</v>
      </c>
      <c r="H51" s="33">
        <v>126.53500000000001</v>
      </c>
      <c r="I51" s="34">
        <v>47484</v>
      </c>
      <c r="J51" s="51">
        <f t="shared" si="0"/>
        <v>0</v>
      </c>
    </row>
    <row r="52" spans="1:10" x14ac:dyDescent="0.25">
      <c r="A52" s="30">
        <v>38</v>
      </c>
      <c r="B52" s="31"/>
      <c r="C52" s="31"/>
      <c r="D52" s="32"/>
      <c r="E52" s="45"/>
      <c r="F52" s="32">
        <v>0</v>
      </c>
      <c r="G52" s="32">
        <v>1.0310999999999999</v>
      </c>
      <c r="H52" s="33">
        <v>127.56610000000001</v>
      </c>
      <c r="I52" s="34">
        <v>47574</v>
      </c>
      <c r="J52" s="51">
        <f t="shared" si="0"/>
        <v>0</v>
      </c>
    </row>
    <row r="53" spans="1:10" x14ac:dyDescent="0.25">
      <c r="A53" s="30">
        <v>39</v>
      </c>
      <c r="B53" s="31"/>
      <c r="C53" s="31"/>
      <c r="D53" s="32"/>
      <c r="E53" s="45"/>
      <c r="F53" s="32">
        <v>0</v>
      </c>
      <c r="G53" s="32">
        <v>1.0395000000000001</v>
      </c>
      <c r="H53" s="33">
        <v>128.60560000000001</v>
      </c>
      <c r="I53" s="34">
        <v>47665</v>
      </c>
      <c r="J53" s="51">
        <f t="shared" si="0"/>
        <v>0</v>
      </c>
    </row>
    <row r="54" spans="1:10" x14ac:dyDescent="0.25">
      <c r="A54" s="30">
        <v>40</v>
      </c>
      <c r="B54" s="31"/>
      <c r="C54" s="31"/>
      <c r="D54" s="32"/>
      <c r="E54" s="45"/>
      <c r="F54" s="32">
        <v>0</v>
      </c>
      <c r="G54" s="32">
        <v>1.048</v>
      </c>
      <c r="H54" s="33">
        <v>129.65360000000001</v>
      </c>
      <c r="I54" s="34">
        <v>47757</v>
      </c>
      <c r="J54" s="51">
        <f t="shared" si="0"/>
        <v>0</v>
      </c>
    </row>
    <row r="55" spans="1:10" x14ac:dyDescent="0.25">
      <c r="A55" s="30">
        <v>41</v>
      </c>
      <c r="B55" s="31"/>
      <c r="C55" s="31"/>
      <c r="D55" s="32"/>
      <c r="E55" s="45"/>
      <c r="F55" s="32">
        <v>0</v>
      </c>
      <c r="G55" s="32">
        <v>1.0565</v>
      </c>
      <c r="H55" s="33">
        <v>130.71010000000001</v>
      </c>
      <c r="I55" s="34">
        <v>47849</v>
      </c>
      <c r="J55" s="51">
        <f t="shared" si="0"/>
        <v>0</v>
      </c>
    </row>
    <row r="56" spans="1:10" x14ac:dyDescent="0.25">
      <c r="A56" s="30">
        <v>42</v>
      </c>
      <c r="B56" s="31"/>
      <c r="C56" s="31"/>
      <c r="D56" s="32"/>
      <c r="E56" s="45"/>
      <c r="F56" s="32">
        <v>0</v>
      </c>
      <c r="G56" s="32">
        <v>1.0650999999999999</v>
      </c>
      <c r="H56" s="33">
        <v>131.77520000000001</v>
      </c>
      <c r="I56" s="34">
        <v>47939</v>
      </c>
      <c r="J56" s="51">
        <f t="shared" si="0"/>
        <v>0</v>
      </c>
    </row>
    <row r="57" spans="1:10" x14ac:dyDescent="0.25">
      <c r="A57" s="30">
        <v>43</v>
      </c>
      <c r="B57" s="31"/>
      <c r="C57" s="31"/>
      <c r="D57" s="32"/>
      <c r="E57" s="45"/>
      <c r="F57" s="32">
        <v>0</v>
      </c>
      <c r="G57" s="32">
        <v>1.0738000000000001</v>
      </c>
      <c r="H57" s="33">
        <v>132.84900000000002</v>
      </c>
      <c r="I57" s="34">
        <v>48030</v>
      </c>
      <c r="J57" s="51">
        <f t="shared" si="0"/>
        <v>0</v>
      </c>
    </row>
    <row r="58" spans="1:10" x14ac:dyDescent="0.25">
      <c r="A58" s="30">
        <v>44</v>
      </c>
      <c r="B58" s="31"/>
      <c r="C58" s="31"/>
      <c r="D58" s="32"/>
      <c r="E58" s="45"/>
      <c r="F58" s="32">
        <v>0</v>
      </c>
      <c r="G58" s="32">
        <v>1.0825</v>
      </c>
      <c r="H58" s="33">
        <v>133.93150000000003</v>
      </c>
      <c r="I58" s="34">
        <v>48122</v>
      </c>
      <c r="J58" s="51">
        <f t="shared" si="0"/>
        <v>0</v>
      </c>
    </row>
    <row r="59" spans="1:10" x14ac:dyDescent="0.25">
      <c r="A59" s="30">
        <v>45</v>
      </c>
      <c r="B59" s="31"/>
      <c r="C59" s="31"/>
      <c r="D59" s="32"/>
      <c r="E59" s="45"/>
      <c r="F59" s="32">
        <v>0</v>
      </c>
      <c r="G59" s="32">
        <v>1.0913999999999999</v>
      </c>
      <c r="H59" s="33">
        <v>135.02290000000002</v>
      </c>
      <c r="I59" s="34">
        <v>48214</v>
      </c>
      <c r="J59" s="51">
        <f t="shared" si="0"/>
        <v>0</v>
      </c>
    </row>
    <row r="60" spans="1:10" x14ac:dyDescent="0.25">
      <c r="A60" s="30">
        <v>46</v>
      </c>
      <c r="B60" s="31"/>
      <c r="C60" s="31"/>
      <c r="D60" s="32"/>
      <c r="E60" s="45"/>
      <c r="F60" s="32">
        <v>0</v>
      </c>
      <c r="G60" s="32">
        <v>1.1003000000000001</v>
      </c>
      <c r="H60" s="33">
        <v>136.12320000000003</v>
      </c>
      <c r="I60" s="34">
        <v>48305</v>
      </c>
      <c r="J60" s="51">
        <f t="shared" si="0"/>
        <v>0</v>
      </c>
    </row>
    <row r="61" spans="1:10" x14ac:dyDescent="0.25">
      <c r="A61" s="30">
        <v>47</v>
      </c>
      <c r="B61" s="31"/>
      <c r="C61" s="31"/>
      <c r="D61" s="32"/>
      <c r="E61" s="45"/>
      <c r="F61" s="32">
        <v>0</v>
      </c>
      <c r="G61" s="32">
        <v>1.1092</v>
      </c>
      <c r="H61" s="33">
        <v>137.23240000000001</v>
      </c>
      <c r="I61" s="34">
        <v>48396</v>
      </c>
      <c r="J61" s="51">
        <f t="shared" si="0"/>
        <v>0</v>
      </c>
    </row>
    <row r="62" spans="1:10" x14ac:dyDescent="0.25">
      <c r="A62" s="30">
        <v>48</v>
      </c>
      <c r="B62" s="31"/>
      <c r="C62" s="31"/>
      <c r="D62" s="32"/>
      <c r="E62" s="45"/>
      <c r="F62" s="32">
        <v>0</v>
      </c>
      <c r="G62" s="32">
        <v>1.1183000000000001</v>
      </c>
      <c r="H62" s="33">
        <v>138.35070000000002</v>
      </c>
      <c r="I62" s="34">
        <v>48488</v>
      </c>
      <c r="J62" s="51">
        <f t="shared" si="0"/>
        <v>0</v>
      </c>
    </row>
    <row r="63" spans="1:10" x14ac:dyDescent="0.25">
      <c r="A63" s="30">
        <v>49</v>
      </c>
      <c r="B63" s="31"/>
      <c r="C63" s="31"/>
      <c r="D63" s="32"/>
      <c r="E63" s="45"/>
      <c r="F63" s="32">
        <v>0</v>
      </c>
      <c r="G63" s="32">
        <v>1.1274</v>
      </c>
      <c r="H63" s="33">
        <v>139.47810000000001</v>
      </c>
      <c r="I63" s="34">
        <v>48580</v>
      </c>
      <c r="J63" s="51">
        <f t="shared" si="0"/>
        <v>0</v>
      </c>
    </row>
    <row r="64" spans="1:10" x14ac:dyDescent="0.25">
      <c r="A64" s="30">
        <v>50</v>
      </c>
      <c r="B64" s="31"/>
      <c r="C64" s="31"/>
      <c r="D64" s="32"/>
      <c r="E64" s="45"/>
      <c r="F64" s="32">
        <v>0</v>
      </c>
      <c r="G64" s="32">
        <v>1.1366000000000001</v>
      </c>
      <c r="H64" s="33">
        <v>140.6147</v>
      </c>
      <c r="I64" s="34">
        <v>48670</v>
      </c>
      <c r="J64" s="51">
        <f t="shared" si="0"/>
        <v>0</v>
      </c>
    </row>
    <row r="65" spans="1:10" x14ac:dyDescent="0.25">
      <c r="A65" s="30">
        <v>51</v>
      </c>
      <c r="B65" s="31"/>
      <c r="C65" s="31"/>
      <c r="D65" s="32"/>
      <c r="E65" s="45"/>
      <c r="F65" s="32">
        <v>0</v>
      </c>
      <c r="G65" s="32">
        <v>1.1457999999999999</v>
      </c>
      <c r="H65" s="33">
        <v>141.76050000000001</v>
      </c>
      <c r="I65" s="34">
        <v>48761</v>
      </c>
      <c r="J65" s="51">
        <f t="shared" si="0"/>
        <v>0</v>
      </c>
    </row>
    <row r="66" spans="1:10" x14ac:dyDescent="0.25">
      <c r="A66" s="30">
        <v>52</v>
      </c>
      <c r="B66" s="31"/>
      <c r="C66" s="31"/>
      <c r="D66" s="32"/>
      <c r="E66" s="45"/>
      <c r="F66" s="32">
        <v>0</v>
      </c>
      <c r="G66" s="32">
        <v>1.1552</v>
      </c>
      <c r="H66" s="33">
        <v>142.91570000000002</v>
      </c>
      <c r="I66" s="34">
        <v>48853</v>
      </c>
      <c r="J66" s="51">
        <f t="shared" si="0"/>
        <v>0</v>
      </c>
    </row>
    <row r="67" spans="1:10" x14ac:dyDescent="0.25">
      <c r="A67" s="30">
        <v>53</v>
      </c>
      <c r="B67" s="31"/>
      <c r="C67" s="31"/>
      <c r="D67" s="32"/>
      <c r="E67" s="45"/>
      <c r="F67" s="32">
        <v>0</v>
      </c>
      <c r="G67" s="32">
        <v>1.1646000000000001</v>
      </c>
      <c r="H67" s="33">
        <v>144.08030000000002</v>
      </c>
      <c r="I67" s="34">
        <v>48945</v>
      </c>
      <c r="J67" s="51">
        <f t="shared" si="0"/>
        <v>0</v>
      </c>
    </row>
    <row r="68" spans="1:10" x14ac:dyDescent="0.25">
      <c r="A68" s="30">
        <v>54</v>
      </c>
      <c r="B68" s="31"/>
      <c r="C68" s="31"/>
      <c r="D68" s="32"/>
      <c r="E68" s="45"/>
      <c r="F68" s="32">
        <v>0</v>
      </c>
      <c r="G68" s="32">
        <v>1.1740999999999999</v>
      </c>
      <c r="H68" s="33">
        <v>145.25440000000003</v>
      </c>
      <c r="I68" s="34">
        <v>49035</v>
      </c>
      <c r="J68" s="51">
        <f t="shared" si="0"/>
        <v>0</v>
      </c>
    </row>
    <row r="69" spans="1:10" x14ac:dyDescent="0.25">
      <c r="A69" s="30">
        <v>55</v>
      </c>
      <c r="B69" s="31"/>
      <c r="C69" s="31"/>
      <c r="D69" s="32"/>
      <c r="E69" s="45"/>
      <c r="F69" s="32">
        <v>0</v>
      </c>
      <c r="G69" s="32">
        <v>1.1836</v>
      </c>
      <c r="H69" s="33">
        <v>146.43800000000005</v>
      </c>
      <c r="I69" s="34">
        <v>49126</v>
      </c>
      <c r="J69" s="51">
        <f t="shared" si="0"/>
        <v>0</v>
      </c>
    </row>
    <row r="70" spans="1:10" x14ac:dyDescent="0.25">
      <c r="A70" s="30">
        <v>56</v>
      </c>
      <c r="B70" s="31"/>
      <c r="C70" s="31"/>
      <c r="D70" s="32"/>
      <c r="E70" s="45"/>
      <c r="F70" s="32">
        <v>0</v>
      </c>
      <c r="G70" s="32">
        <v>1.1933</v>
      </c>
      <c r="H70" s="33">
        <v>147.63130000000004</v>
      </c>
      <c r="I70" s="34">
        <v>49218</v>
      </c>
      <c r="J70" s="51">
        <f t="shared" si="0"/>
        <v>0</v>
      </c>
    </row>
    <row r="71" spans="1:10" x14ac:dyDescent="0.25">
      <c r="A71" s="30">
        <v>57</v>
      </c>
      <c r="B71" s="31"/>
      <c r="C71" s="31"/>
      <c r="D71" s="32"/>
      <c r="E71" s="45"/>
      <c r="F71" s="32">
        <v>0</v>
      </c>
      <c r="G71" s="32">
        <v>1.2030000000000001</v>
      </c>
      <c r="H71" s="33">
        <v>148.83430000000004</v>
      </c>
      <c r="I71" s="34">
        <v>49310</v>
      </c>
      <c r="J71" s="51">
        <f t="shared" si="0"/>
        <v>0</v>
      </c>
    </row>
    <row r="72" spans="1:10" x14ac:dyDescent="0.25">
      <c r="A72" s="30">
        <v>58</v>
      </c>
      <c r="B72" s="31"/>
      <c r="C72" s="31"/>
      <c r="D72" s="32"/>
      <c r="E72" s="45"/>
      <c r="F72" s="32">
        <v>0</v>
      </c>
      <c r="G72" s="32">
        <v>1.2128000000000001</v>
      </c>
      <c r="H72" s="33">
        <v>150.04710000000003</v>
      </c>
      <c r="I72" s="34">
        <v>49400</v>
      </c>
      <c r="J72" s="51">
        <f t="shared" si="0"/>
        <v>0</v>
      </c>
    </row>
    <row r="73" spans="1:10" x14ac:dyDescent="0.25">
      <c r="A73" s="30">
        <v>59</v>
      </c>
      <c r="B73" s="31"/>
      <c r="C73" s="31"/>
      <c r="D73" s="32"/>
      <c r="E73" s="45"/>
      <c r="F73" s="32">
        <v>0</v>
      </c>
      <c r="G73" s="32">
        <v>1.2226999999999999</v>
      </c>
      <c r="H73" s="33">
        <v>151.26980000000003</v>
      </c>
      <c r="I73" s="34">
        <v>49491</v>
      </c>
      <c r="J73" s="51">
        <f t="shared" si="0"/>
        <v>0</v>
      </c>
    </row>
    <row r="74" spans="1:10" x14ac:dyDescent="0.25">
      <c r="A74" s="30">
        <v>60</v>
      </c>
      <c r="B74" s="31"/>
      <c r="C74" s="31"/>
      <c r="D74" s="32"/>
      <c r="E74" s="45"/>
      <c r="F74" s="32">
        <v>0</v>
      </c>
      <c r="G74" s="32">
        <v>1.2325999999999999</v>
      </c>
      <c r="H74" s="33">
        <v>152.50240000000002</v>
      </c>
      <c r="I74" s="34">
        <v>49583</v>
      </c>
      <c r="J74" s="51">
        <f t="shared" si="0"/>
        <v>0</v>
      </c>
    </row>
    <row r="75" spans="1:10" x14ac:dyDescent="0.25">
      <c r="A75" s="30">
        <v>61</v>
      </c>
      <c r="B75" s="31"/>
      <c r="C75" s="31"/>
      <c r="D75" s="32"/>
      <c r="E75" s="45"/>
      <c r="F75" s="32">
        <v>0</v>
      </c>
      <c r="G75" s="32">
        <v>1.2426999999999999</v>
      </c>
      <c r="H75" s="33">
        <v>153.74510000000004</v>
      </c>
      <c r="I75" s="34">
        <v>49675</v>
      </c>
      <c r="J75" s="51">
        <f t="shared" si="0"/>
        <v>0</v>
      </c>
    </row>
    <row r="76" spans="1:10" x14ac:dyDescent="0.25">
      <c r="A76" s="30">
        <v>62</v>
      </c>
      <c r="B76" s="31"/>
      <c r="C76" s="31"/>
      <c r="D76" s="32"/>
      <c r="E76" s="45"/>
      <c r="F76" s="32">
        <v>0</v>
      </c>
      <c r="G76" s="32">
        <v>1.2527999999999999</v>
      </c>
      <c r="H76" s="33">
        <v>154.99790000000004</v>
      </c>
      <c r="I76" s="34">
        <v>49766</v>
      </c>
      <c r="J76" s="51">
        <f t="shared" si="0"/>
        <v>0</v>
      </c>
    </row>
    <row r="77" spans="1:10" x14ac:dyDescent="0.25">
      <c r="A77" s="30">
        <v>63</v>
      </c>
      <c r="B77" s="31"/>
      <c r="C77" s="31"/>
      <c r="D77" s="32"/>
      <c r="E77" s="45"/>
      <c r="F77" s="32">
        <v>0</v>
      </c>
      <c r="G77" s="32">
        <v>1.2629999999999999</v>
      </c>
      <c r="H77" s="33">
        <v>156.26090000000005</v>
      </c>
      <c r="I77" s="34">
        <v>49857</v>
      </c>
      <c r="J77" s="51">
        <f t="shared" si="0"/>
        <v>0</v>
      </c>
    </row>
    <row r="78" spans="1:10" x14ac:dyDescent="0.25">
      <c r="A78" s="30">
        <v>64</v>
      </c>
      <c r="B78" s="31"/>
      <c r="C78" s="31"/>
      <c r="D78" s="32"/>
      <c r="E78" s="45"/>
      <c r="F78" s="32">
        <v>0</v>
      </c>
      <c r="G78" s="32">
        <v>1.2733000000000001</v>
      </c>
      <c r="H78" s="33">
        <v>157.53420000000006</v>
      </c>
      <c r="I78" s="34">
        <v>49949</v>
      </c>
      <c r="J78" s="51">
        <f t="shared" si="0"/>
        <v>0</v>
      </c>
    </row>
    <row r="79" spans="1:10" x14ac:dyDescent="0.25">
      <c r="A79" s="30">
        <v>65</v>
      </c>
      <c r="B79" s="31"/>
      <c r="C79" s="31"/>
      <c r="D79" s="32"/>
      <c r="E79" s="45"/>
      <c r="F79" s="32">
        <v>0</v>
      </c>
      <c r="G79" s="32">
        <v>1.2837000000000001</v>
      </c>
      <c r="H79" s="33">
        <v>158.81790000000007</v>
      </c>
      <c r="I79" s="34">
        <v>50041</v>
      </c>
      <c r="J79" s="51">
        <f t="shared" si="0"/>
        <v>0</v>
      </c>
    </row>
    <row r="80" spans="1:10" x14ac:dyDescent="0.25">
      <c r="A80" s="30">
        <v>66</v>
      </c>
      <c r="B80" s="31"/>
      <c r="C80" s="31"/>
      <c r="D80" s="32"/>
      <c r="E80" s="45"/>
      <c r="F80" s="32">
        <v>0</v>
      </c>
      <c r="G80" s="32">
        <v>1.2942</v>
      </c>
      <c r="H80" s="33">
        <v>160.11210000000005</v>
      </c>
      <c r="I80" s="34">
        <v>50131</v>
      </c>
      <c r="J80" s="51">
        <f t="shared" si="0"/>
        <v>0</v>
      </c>
    </row>
    <row r="81" spans="1:10" x14ac:dyDescent="0.25">
      <c r="A81" s="30">
        <v>67</v>
      </c>
      <c r="B81" s="31"/>
      <c r="C81" s="31"/>
      <c r="D81" s="32"/>
      <c r="E81" s="45"/>
      <c r="F81" s="32">
        <v>0</v>
      </c>
      <c r="G81" s="32">
        <v>1.3047</v>
      </c>
      <c r="H81" s="33">
        <v>161.41680000000005</v>
      </c>
      <c r="I81" s="34">
        <v>50222</v>
      </c>
      <c r="J81" s="51">
        <f t="shared" ref="J81:J144" si="1">H80+G81-H81</f>
        <v>0</v>
      </c>
    </row>
    <row r="82" spans="1:10" x14ac:dyDescent="0.25">
      <c r="A82" s="30">
        <v>68</v>
      </c>
      <c r="B82" s="31"/>
      <c r="C82" s="31"/>
      <c r="D82" s="32"/>
      <c r="E82" s="45"/>
      <c r="F82" s="32">
        <v>0</v>
      </c>
      <c r="G82" s="32">
        <v>1.3152999999999999</v>
      </c>
      <c r="H82" s="33">
        <v>162.73210000000006</v>
      </c>
      <c r="I82" s="34">
        <v>50314</v>
      </c>
      <c r="J82" s="51">
        <f t="shared" si="1"/>
        <v>0</v>
      </c>
    </row>
    <row r="83" spans="1:10" x14ac:dyDescent="0.25">
      <c r="A83" s="30">
        <v>69</v>
      </c>
      <c r="B83" s="31"/>
      <c r="C83" s="31"/>
      <c r="D83" s="32"/>
      <c r="E83" s="45"/>
      <c r="F83" s="32">
        <v>0</v>
      </c>
      <c r="G83" s="32">
        <v>1.3261000000000001</v>
      </c>
      <c r="H83" s="33">
        <v>164.05820000000006</v>
      </c>
      <c r="I83" s="34">
        <v>50406</v>
      </c>
      <c r="J83" s="51">
        <f t="shared" si="1"/>
        <v>0</v>
      </c>
    </row>
    <row r="84" spans="1:10" x14ac:dyDescent="0.25">
      <c r="A84" s="30">
        <v>70</v>
      </c>
      <c r="B84" s="31"/>
      <c r="C84" s="31"/>
      <c r="D84" s="32"/>
      <c r="E84" s="45"/>
      <c r="F84" s="32">
        <v>0</v>
      </c>
      <c r="G84" s="32">
        <v>1.3369</v>
      </c>
      <c r="H84" s="33">
        <v>165.39510000000007</v>
      </c>
      <c r="I84" s="34">
        <v>50496</v>
      </c>
      <c r="J84" s="51">
        <f t="shared" si="1"/>
        <v>0</v>
      </c>
    </row>
    <row r="85" spans="1:10" x14ac:dyDescent="0.25">
      <c r="A85" s="30">
        <v>71</v>
      </c>
      <c r="B85" s="31"/>
      <c r="C85" s="31"/>
      <c r="D85" s="32"/>
      <c r="E85" s="45"/>
      <c r="F85" s="32">
        <v>0</v>
      </c>
      <c r="G85" s="32">
        <v>1.3478000000000001</v>
      </c>
      <c r="H85" s="33">
        <v>166.74290000000008</v>
      </c>
      <c r="I85" s="34">
        <v>50587</v>
      </c>
      <c r="J85" s="51">
        <f t="shared" si="1"/>
        <v>0</v>
      </c>
    </row>
    <row r="86" spans="1:10" x14ac:dyDescent="0.25">
      <c r="A86" s="30">
        <v>72</v>
      </c>
      <c r="B86" s="31"/>
      <c r="C86" s="31"/>
      <c r="D86" s="32"/>
      <c r="E86" s="45"/>
      <c r="F86" s="32">
        <v>0</v>
      </c>
      <c r="G86" s="32">
        <v>1.3587</v>
      </c>
      <c r="H86" s="33">
        <v>168.10160000000008</v>
      </c>
      <c r="I86" s="34">
        <v>50679</v>
      </c>
      <c r="J86" s="51">
        <f t="shared" si="1"/>
        <v>0</v>
      </c>
    </row>
    <row r="87" spans="1:10" x14ac:dyDescent="0.25">
      <c r="A87" s="30">
        <v>73</v>
      </c>
      <c r="B87" s="31"/>
      <c r="C87" s="31"/>
      <c r="D87" s="32"/>
      <c r="E87" s="45"/>
      <c r="F87" s="32">
        <v>0</v>
      </c>
      <c r="G87" s="32">
        <v>1.3697999999999999</v>
      </c>
      <c r="H87" s="33">
        <v>169.47140000000007</v>
      </c>
      <c r="I87" s="34">
        <v>50771</v>
      </c>
      <c r="J87" s="51">
        <f t="shared" si="1"/>
        <v>0</v>
      </c>
    </row>
    <row r="88" spans="1:10" x14ac:dyDescent="0.25">
      <c r="A88" s="30">
        <v>74</v>
      </c>
      <c r="B88" s="31"/>
      <c r="C88" s="31"/>
      <c r="D88" s="32"/>
      <c r="E88" s="45"/>
      <c r="F88" s="32">
        <v>0</v>
      </c>
      <c r="G88" s="32">
        <v>1.381</v>
      </c>
      <c r="H88" s="33">
        <v>170.85240000000007</v>
      </c>
      <c r="I88" s="34">
        <v>50861</v>
      </c>
      <c r="J88" s="51">
        <f t="shared" si="1"/>
        <v>0</v>
      </c>
    </row>
    <row r="89" spans="1:10" x14ac:dyDescent="0.25">
      <c r="A89" s="30">
        <v>75</v>
      </c>
      <c r="B89" s="31"/>
      <c r="C89" s="31"/>
      <c r="D89" s="32"/>
      <c r="E89" s="45"/>
      <c r="F89" s="32">
        <v>0</v>
      </c>
      <c r="G89" s="32">
        <v>1.3922000000000001</v>
      </c>
      <c r="H89" s="33">
        <v>172.24460000000008</v>
      </c>
      <c r="I89" s="34">
        <v>50952</v>
      </c>
      <c r="J89" s="51">
        <f t="shared" si="1"/>
        <v>0</v>
      </c>
    </row>
    <row r="90" spans="1:10" x14ac:dyDescent="0.25">
      <c r="A90" s="30">
        <v>76</v>
      </c>
      <c r="B90" s="31"/>
      <c r="C90" s="31"/>
      <c r="D90" s="32"/>
      <c r="E90" s="45"/>
      <c r="F90" s="32">
        <v>0</v>
      </c>
      <c r="G90" s="32">
        <v>1.4036</v>
      </c>
      <c r="H90" s="33">
        <v>173.64820000000009</v>
      </c>
      <c r="I90" s="34">
        <v>51044</v>
      </c>
      <c r="J90" s="51">
        <f t="shared" si="1"/>
        <v>0</v>
      </c>
    </row>
    <row r="91" spans="1:10" x14ac:dyDescent="0.25">
      <c r="A91" s="30">
        <v>77</v>
      </c>
      <c r="B91" s="31"/>
      <c r="C91" s="31"/>
      <c r="D91" s="32"/>
      <c r="E91" s="45"/>
      <c r="F91" s="32">
        <v>0</v>
      </c>
      <c r="G91" s="32">
        <v>1.415</v>
      </c>
      <c r="H91" s="33">
        <v>175.06320000000008</v>
      </c>
      <c r="I91" s="34">
        <v>51136</v>
      </c>
      <c r="J91" s="51">
        <f t="shared" si="1"/>
        <v>0</v>
      </c>
    </row>
    <row r="92" spans="1:10" x14ac:dyDescent="0.25">
      <c r="A92" s="30">
        <v>78</v>
      </c>
      <c r="B92" s="31"/>
      <c r="C92" s="31"/>
      <c r="D92" s="32"/>
      <c r="E92" s="45"/>
      <c r="F92" s="32">
        <v>0</v>
      </c>
      <c r="G92" s="32">
        <v>1.4265000000000001</v>
      </c>
      <c r="H92" s="33">
        <v>176.48970000000008</v>
      </c>
      <c r="I92" s="34">
        <v>51227</v>
      </c>
      <c r="J92" s="51">
        <f t="shared" si="1"/>
        <v>0</v>
      </c>
    </row>
    <row r="93" spans="1:10" x14ac:dyDescent="0.25">
      <c r="A93" s="30">
        <v>79</v>
      </c>
      <c r="B93" s="31"/>
      <c r="C93" s="31"/>
      <c r="D93" s="32"/>
      <c r="E93" s="45"/>
      <c r="F93" s="32">
        <v>0</v>
      </c>
      <c r="G93" s="32">
        <v>1.4381999999999999</v>
      </c>
      <c r="H93" s="33">
        <v>177.92790000000008</v>
      </c>
      <c r="I93" s="34">
        <v>51318</v>
      </c>
      <c r="J93" s="51">
        <f t="shared" si="1"/>
        <v>0</v>
      </c>
    </row>
    <row r="94" spans="1:10" x14ac:dyDescent="0.25">
      <c r="A94" s="30">
        <v>80</v>
      </c>
      <c r="B94" s="31"/>
      <c r="C94" s="31"/>
      <c r="D94" s="32"/>
      <c r="E94" s="45"/>
      <c r="F94" s="32">
        <v>0</v>
      </c>
      <c r="G94" s="32">
        <v>1.4499</v>
      </c>
      <c r="H94" s="33">
        <v>179.37780000000009</v>
      </c>
      <c r="I94" s="34">
        <v>51410</v>
      </c>
      <c r="J94" s="51">
        <f t="shared" si="1"/>
        <v>0</v>
      </c>
    </row>
    <row r="95" spans="1:10" x14ac:dyDescent="0.25">
      <c r="A95" s="30">
        <v>81</v>
      </c>
      <c r="B95" s="31"/>
      <c r="C95" s="31"/>
      <c r="D95" s="32"/>
      <c r="E95" s="45"/>
      <c r="F95" s="32">
        <v>0</v>
      </c>
      <c r="G95" s="32">
        <v>1.4617</v>
      </c>
      <c r="H95" s="33">
        <v>180.8395000000001</v>
      </c>
      <c r="I95" s="34">
        <v>51502</v>
      </c>
      <c r="J95" s="51">
        <f t="shared" si="1"/>
        <v>0</v>
      </c>
    </row>
    <row r="96" spans="1:10" x14ac:dyDescent="0.25">
      <c r="A96" s="30">
        <v>82</v>
      </c>
      <c r="B96" s="31"/>
      <c r="C96" s="31"/>
      <c r="D96" s="32"/>
      <c r="E96" s="45"/>
      <c r="F96" s="32">
        <v>0</v>
      </c>
      <c r="G96" s="32">
        <v>1.4736</v>
      </c>
      <c r="H96" s="33">
        <v>182.31310000000011</v>
      </c>
      <c r="I96" s="34">
        <v>51592</v>
      </c>
      <c r="J96" s="51">
        <f t="shared" si="1"/>
        <v>0</v>
      </c>
    </row>
    <row r="97" spans="1:10" x14ac:dyDescent="0.25">
      <c r="A97" s="30">
        <v>83</v>
      </c>
      <c r="B97" s="31"/>
      <c r="C97" s="31"/>
      <c r="D97" s="32"/>
      <c r="E97" s="45"/>
      <c r="F97" s="32">
        <v>0</v>
      </c>
      <c r="G97" s="32">
        <v>1.4856</v>
      </c>
      <c r="H97" s="33">
        <v>183.79870000000011</v>
      </c>
      <c r="I97" s="34">
        <v>51683</v>
      </c>
      <c r="J97" s="51">
        <f t="shared" si="1"/>
        <v>0</v>
      </c>
    </row>
    <row r="98" spans="1:10" x14ac:dyDescent="0.25">
      <c r="A98" s="30">
        <v>84</v>
      </c>
      <c r="B98" s="31"/>
      <c r="C98" s="31"/>
      <c r="D98" s="32"/>
      <c r="E98" s="45"/>
      <c r="F98" s="32">
        <v>0</v>
      </c>
      <c r="G98" s="32">
        <v>1.4977</v>
      </c>
      <c r="H98" s="33">
        <v>185.29640000000012</v>
      </c>
      <c r="I98" s="34">
        <v>51775</v>
      </c>
      <c r="J98" s="51">
        <f t="shared" si="1"/>
        <v>0</v>
      </c>
    </row>
    <row r="99" spans="1:10" x14ac:dyDescent="0.25">
      <c r="A99" s="30">
        <v>85</v>
      </c>
      <c r="B99" s="31"/>
      <c r="C99" s="31"/>
      <c r="D99" s="32"/>
      <c r="E99" s="45"/>
      <c r="F99" s="32">
        <v>0</v>
      </c>
      <c r="G99" s="32">
        <v>1.5099</v>
      </c>
      <c r="H99" s="33">
        <v>186.80630000000011</v>
      </c>
      <c r="I99" s="34">
        <v>51867</v>
      </c>
      <c r="J99" s="51">
        <f t="shared" si="1"/>
        <v>0</v>
      </c>
    </row>
    <row r="100" spans="1:10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1.5222</v>
      </c>
      <c r="H100" s="33">
        <v>188.3285000000001</v>
      </c>
      <c r="I100" s="34">
        <v>51957</v>
      </c>
      <c r="J100" s="51">
        <f t="shared" si="1"/>
        <v>0</v>
      </c>
    </row>
    <row r="101" spans="1:10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1.5346</v>
      </c>
      <c r="H101" s="33">
        <v>189.86310000000012</v>
      </c>
      <c r="I101" s="34">
        <v>52048</v>
      </c>
      <c r="J101" s="51">
        <f t="shared" si="1"/>
        <v>0</v>
      </c>
    </row>
    <row r="102" spans="1:10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1.5470999999999999</v>
      </c>
      <c r="H102" s="33">
        <v>191.41020000000012</v>
      </c>
      <c r="I102" s="34">
        <v>52140</v>
      </c>
      <c r="J102" s="51">
        <f t="shared" si="1"/>
        <v>0</v>
      </c>
    </row>
    <row r="103" spans="1:10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1.5598000000000001</v>
      </c>
      <c r="H103" s="33">
        <v>192.97000000000011</v>
      </c>
      <c r="I103" s="34">
        <v>52232</v>
      </c>
      <c r="J103" s="51">
        <f t="shared" si="1"/>
        <v>0</v>
      </c>
    </row>
    <row r="104" spans="1:10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1.5725</v>
      </c>
      <c r="H104" s="33">
        <v>194.5425000000001</v>
      </c>
      <c r="I104" s="34">
        <v>52322</v>
      </c>
      <c r="J104" s="51">
        <f t="shared" si="1"/>
        <v>0</v>
      </c>
    </row>
    <row r="105" spans="1:10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1.5852999999999999</v>
      </c>
      <c r="H105" s="33">
        <v>196.12780000000009</v>
      </c>
      <c r="I105" s="34">
        <v>52413</v>
      </c>
      <c r="J105" s="51">
        <f t="shared" si="1"/>
        <v>0</v>
      </c>
    </row>
    <row r="106" spans="1:10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1.5982000000000001</v>
      </c>
      <c r="H106" s="33">
        <v>197.72600000000008</v>
      </c>
      <c r="I106" s="34">
        <v>52505</v>
      </c>
      <c r="J106" s="51">
        <f t="shared" si="1"/>
        <v>0</v>
      </c>
    </row>
    <row r="107" spans="1:10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1.6112</v>
      </c>
      <c r="H107" s="33">
        <v>199.33720000000008</v>
      </c>
      <c r="I107" s="34">
        <v>52597</v>
      </c>
      <c r="J107" s="51">
        <f t="shared" si="1"/>
        <v>0</v>
      </c>
    </row>
    <row r="108" spans="1:10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1.6243000000000001</v>
      </c>
      <c r="H108" s="33">
        <v>200.96150000000009</v>
      </c>
      <c r="I108" s="34">
        <v>52688</v>
      </c>
      <c r="J108" s="51">
        <f t="shared" si="1"/>
        <v>0</v>
      </c>
    </row>
    <row r="109" spans="1:10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1.6375999999999999</v>
      </c>
      <c r="H109" s="33">
        <v>202.59910000000008</v>
      </c>
      <c r="I109" s="34">
        <v>52779</v>
      </c>
      <c r="J109" s="51">
        <f t="shared" si="1"/>
        <v>0</v>
      </c>
    </row>
    <row r="110" spans="1:10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1.6509</v>
      </c>
      <c r="H110" s="33">
        <v>204.25000000000009</v>
      </c>
      <c r="I110" s="34">
        <v>52871</v>
      </c>
      <c r="J110" s="51">
        <f t="shared" si="1"/>
        <v>0</v>
      </c>
    </row>
    <row r="111" spans="1:10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1.6644000000000001</v>
      </c>
      <c r="H111" s="33">
        <v>205.91440000000009</v>
      </c>
      <c r="I111" s="34">
        <v>52963</v>
      </c>
      <c r="J111" s="51">
        <f t="shared" si="1"/>
        <v>0</v>
      </c>
    </row>
    <row r="112" spans="1:10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1.6778999999999999</v>
      </c>
      <c r="H112" s="33">
        <v>207.59230000000008</v>
      </c>
      <c r="I112" s="34">
        <v>53053</v>
      </c>
      <c r="J112" s="51">
        <f t="shared" si="1"/>
        <v>0</v>
      </c>
    </row>
    <row r="113" spans="1:10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1.6916</v>
      </c>
      <c r="H113" s="33">
        <v>209.28390000000007</v>
      </c>
      <c r="I113" s="34">
        <v>53144</v>
      </c>
      <c r="J113" s="51">
        <f t="shared" si="1"/>
        <v>0</v>
      </c>
    </row>
    <row r="114" spans="1:10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1.7054</v>
      </c>
      <c r="H114" s="33">
        <v>210.98930000000007</v>
      </c>
      <c r="I114" s="34">
        <v>53236</v>
      </c>
      <c r="J114" s="51">
        <f t="shared" si="1"/>
        <v>0</v>
      </c>
    </row>
    <row r="115" spans="1:10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1.7193000000000001</v>
      </c>
      <c r="H115" s="33">
        <v>212.70860000000008</v>
      </c>
      <c r="I115" s="34">
        <v>53328</v>
      </c>
      <c r="J115" s="51">
        <f t="shared" si="1"/>
        <v>0</v>
      </c>
    </row>
    <row r="116" spans="1:10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1.7333000000000001</v>
      </c>
      <c r="H116" s="33">
        <v>214.44190000000009</v>
      </c>
      <c r="I116" s="34">
        <v>53418</v>
      </c>
      <c r="J116" s="51">
        <f t="shared" si="1"/>
        <v>0</v>
      </c>
    </row>
    <row r="117" spans="1:10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1.7474000000000001</v>
      </c>
      <c r="H117" s="33">
        <v>216.18930000000009</v>
      </c>
      <c r="I117" s="34">
        <v>53509</v>
      </c>
      <c r="J117" s="51">
        <f t="shared" si="1"/>
        <v>0</v>
      </c>
    </row>
    <row r="118" spans="1:10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1.7617</v>
      </c>
      <c r="H118" s="33">
        <v>217.95100000000008</v>
      </c>
      <c r="I118" s="34">
        <v>53601</v>
      </c>
      <c r="J118" s="51">
        <f t="shared" si="1"/>
        <v>0</v>
      </c>
    </row>
    <row r="119" spans="1:10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1.776</v>
      </c>
      <c r="H119" s="33">
        <v>219.72700000000009</v>
      </c>
      <c r="I119" s="34">
        <v>53693</v>
      </c>
      <c r="J119" s="51">
        <f t="shared" si="1"/>
        <v>0</v>
      </c>
    </row>
    <row r="120" spans="1:10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1.7905</v>
      </c>
      <c r="H120" s="33">
        <v>221.5175000000001</v>
      </c>
      <c r="I120" s="34">
        <v>53783</v>
      </c>
      <c r="J120" s="51">
        <f t="shared" si="1"/>
        <v>0</v>
      </c>
    </row>
    <row r="121" spans="1:10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1.8050999999999999</v>
      </c>
      <c r="H121" s="33">
        <v>223.32260000000011</v>
      </c>
      <c r="I121" s="34">
        <v>53874</v>
      </c>
      <c r="J121" s="51">
        <f t="shared" si="1"/>
        <v>0</v>
      </c>
    </row>
    <row r="122" spans="1:10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1.8198000000000001</v>
      </c>
      <c r="H122" s="33">
        <v>225.14240000000009</v>
      </c>
      <c r="I122" s="34">
        <v>53966</v>
      </c>
      <c r="J122" s="51">
        <f t="shared" si="1"/>
        <v>0</v>
      </c>
    </row>
    <row r="123" spans="1:10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1.8346</v>
      </c>
      <c r="H123" s="33">
        <v>226.97700000000009</v>
      </c>
      <c r="I123" s="34">
        <v>54058</v>
      </c>
      <c r="J123" s="51">
        <f t="shared" si="1"/>
        <v>0</v>
      </c>
    </row>
    <row r="124" spans="1:10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1.8495999999999999</v>
      </c>
      <c r="H124" s="33">
        <v>228.8266000000001</v>
      </c>
      <c r="I124" s="34">
        <v>54149</v>
      </c>
      <c r="J124" s="51">
        <f t="shared" si="1"/>
        <v>0</v>
      </c>
    </row>
    <row r="125" spans="1:10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1.8647</v>
      </c>
      <c r="H125" s="33">
        <v>230.6913000000001</v>
      </c>
      <c r="I125" s="34">
        <v>54240</v>
      </c>
      <c r="J125" s="51">
        <f t="shared" si="1"/>
        <v>0</v>
      </c>
    </row>
    <row r="126" spans="1:10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1.8798999999999999</v>
      </c>
      <c r="H126" s="33">
        <v>232.57120000000009</v>
      </c>
      <c r="I126" s="34">
        <v>54332</v>
      </c>
      <c r="J126" s="51">
        <f t="shared" si="1"/>
        <v>0</v>
      </c>
    </row>
    <row r="127" spans="1:10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1.8952</v>
      </c>
      <c r="H127" s="33">
        <v>234.46640000000008</v>
      </c>
      <c r="I127" s="34">
        <v>54424</v>
      </c>
      <c r="J127" s="51">
        <f t="shared" si="1"/>
        <v>0</v>
      </c>
    </row>
    <row r="128" spans="1:10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1.9106000000000001</v>
      </c>
      <c r="H128" s="33">
        <v>236.37700000000007</v>
      </c>
      <c r="I128" s="34">
        <v>54514</v>
      </c>
      <c r="J128" s="51">
        <f t="shared" si="1"/>
        <v>0</v>
      </c>
    </row>
    <row r="129" spans="1:10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1.9261999999999999</v>
      </c>
      <c r="H129" s="33">
        <v>238.30320000000006</v>
      </c>
      <c r="I129" s="34">
        <v>54605</v>
      </c>
      <c r="J129" s="51">
        <f t="shared" si="1"/>
        <v>0</v>
      </c>
    </row>
    <row r="130" spans="1:10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1.9419</v>
      </c>
      <c r="H130" s="33">
        <v>240.24510000000006</v>
      </c>
      <c r="I130" s="34">
        <v>54697</v>
      </c>
      <c r="J130" s="51">
        <f t="shared" si="1"/>
        <v>0</v>
      </c>
    </row>
    <row r="131" spans="1:10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1.9577</v>
      </c>
      <c r="H131" s="33">
        <v>242.20280000000005</v>
      </c>
      <c r="I131" s="34">
        <v>54789</v>
      </c>
      <c r="J131" s="51">
        <f t="shared" si="1"/>
        <v>0</v>
      </c>
    </row>
    <row r="132" spans="1:10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1.9737</v>
      </c>
      <c r="H132" s="33">
        <v>244.17650000000006</v>
      </c>
      <c r="I132" s="34">
        <v>54879</v>
      </c>
      <c r="J132" s="51">
        <f t="shared" si="1"/>
        <v>0</v>
      </c>
    </row>
    <row r="133" spans="1:10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1.9897</v>
      </c>
      <c r="H133" s="33">
        <v>246.16620000000006</v>
      </c>
      <c r="I133" s="34">
        <v>54970</v>
      </c>
      <c r="J133" s="51">
        <f t="shared" si="1"/>
        <v>0</v>
      </c>
    </row>
    <row r="134" spans="1:10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2.0059999999999998</v>
      </c>
      <c r="H134" s="33">
        <v>248.17220000000006</v>
      </c>
      <c r="I134" s="34">
        <v>55062</v>
      </c>
      <c r="J134" s="51">
        <f t="shared" si="1"/>
        <v>0</v>
      </c>
    </row>
    <row r="135" spans="1:10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2.0223</v>
      </c>
      <c r="H135" s="33">
        <v>250.19450000000006</v>
      </c>
      <c r="I135" s="34">
        <v>55154</v>
      </c>
      <c r="J135" s="51">
        <f t="shared" si="1"/>
        <v>0</v>
      </c>
    </row>
    <row r="136" spans="1:10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2.0388000000000002</v>
      </c>
      <c r="H136" s="33">
        <v>252.23330000000007</v>
      </c>
      <c r="I136" s="34">
        <v>55244</v>
      </c>
      <c r="J136" s="51">
        <f t="shared" si="1"/>
        <v>0</v>
      </c>
    </row>
    <row r="137" spans="1:10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2.0554000000000001</v>
      </c>
      <c r="H137" s="33">
        <v>254.28870000000006</v>
      </c>
      <c r="I137" s="34">
        <v>55335</v>
      </c>
      <c r="J137" s="51">
        <f t="shared" si="1"/>
        <v>0</v>
      </c>
    </row>
    <row r="138" spans="1:10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2.0720999999999998</v>
      </c>
      <c r="H138" s="33">
        <v>256.36080000000004</v>
      </c>
      <c r="I138" s="34">
        <v>55427</v>
      </c>
      <c r="J138" s="51">
        <f t="shared" si="1"/>
        <v>0</v>
      </c>
    </row>
    <row r="139" spans="1:10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2.089</v>
      </c>
      <c r="H139" s="33">
        <v>258.44980000000004</v>
      </c>
      <c r="I139" s="34">
        <v>55519</v>
      </c>
      <c r="J139" s="51">
        <f t="shared" si="1"/>
        <v>0</v>
      </c>
    </row>
    <row r="140" spans="1:10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2.1061000000000001</v>
      </c>
      <c r="H140" s="33">
        <v>260.55590000000007</v>
      </c>
      <c r="I140" s="34">
        <v>55610</v>
      </c>
      <c r="J140" s="51">
        <f t="shared" si="1"/>
        <v>0</v>
      </c>
    </row>
    <row r="141" spans="1:10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2.1232000000000002</v>
      </c>
      <c r="H141" s="33">
        <v>262.67910000000006</v>
      </c>
      <c r="I141" s="34">
        <v>55701</v>
      </c>
      <c r="J141" s="51">
        <f t="shared" si="1"/>
        <v>0</v>
      </c>
    </row>
    <row r="142" spans="1:10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2.1404999999999998</v>
      </c>
      <c r="H142" s="33">
        <v>264.81960000000004</v>
      </c>
      <c r="I142" s="34">
        <v>55793</v>
      </c>
      <c r="J142" s="51">
        <f t="shared" si="1"/>
        <v>0</v>
      </c>
    </row>
    <row r="143" spans="1:10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2.1579999999999999</v>
      </c>
      <c r="H143" s="33">
        <v>266.97760000000005</v>
      </c>
      <c r="I143" s="34">
        <v>55885</v>
      </c>
      <c r="J143" s="51">
        <f t="shared" si="1"/>
        <v>0</v>
      </c>
    </row>
    <row r="144" spans="1:10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2.1756000000000002</v>
      </c>
      <c r="H144" s="33">
        <v>269.15320000000003</v>
      </c>
      <c r="I144" s="34">
        <v>55975</v>
      </c>
      <c r="J144" s="51">
        <f t="shared" si="1"/>
        <v>0</v>
      </c>
    </row>
    <row r="145" spans="1:10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2.1932999999999998</v>
      </c>
      <c r="H145" s="33">
        <v>271.34650000000005</v>
      </c>
      <c r="I145" s="34">
        <v>56066</v>
      </c>
      <c r="J145" s="51">
        <f t="shared" ref="J145:J151" si="2">H144+G145-H145</f>
        <v>0</v>
      </c>
    </row>
    <row r="146" spans="1:10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2.2111999999999998</v>
      </c>
      <c r="H146" s="33">
        <v>273.55770000000007</v>
      </c>
      <c r="I146" s="34">
        <v>56158</v>
      </c>
      <c r="J146" s="51">
        <f t="shared" si="2"/>
        <v>0</v>
      </c>
    </row>
    <row r="147" spans="1:10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2.2292000000000001</v>
      </c>
      <c r="H147" s="33">
        <v>275.78690000000006</v>
      </c>
      <c r="I147" s="34">
        <v>56250</v>
      </c>
      <c r="J147" s="51">
        <f t="shared" si="2"/>
        <v>0</v>
      </c>
    </row>
    <row r="148" spans="1:10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2.2473000000000001</v>
      </c>
      <c r="H148" s="33">
        <v>278.03420000000006</v>
      </c>
      <c r="I148" s="34">
        <v>56340</v>
      </c>
      <c r="J148" s="51">
        <f t="shared" si="2"/>
        <v>0</v>
      </c>
    </row>
    <row r="149" spans="1:10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2.2656999999999998</v>
      </c>
      <c r="H149" s="33">
        <v>280.29990000000004</v>
      </c>
      <c r="I149" s="34">
        <v>56431</v>
      </c>
      <c r="J149" s="51">
        <f t="shared" si="2"/>
        <v>0</v>
      </c>
    </row>
    <row r="150" spans="1:10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2.2841</v>
      </c>
      <c r="H150" s="33">
        <v>282.58400000000006</v>
      </c>
      <c r="I150" s="34">
        <v>56523</v>
      </c>
      <c r="J150" s="51">
        <f t="shared" si="2"/>
        <v>0</v>
      </c>
    </row>
    <row r="151" spans="1:10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2.3027000000000002</v>
      </c>
      <c r="H151" s="33">
        <v>284.88670000000008</v>
      </c>
      <c r="I151" s="34">
        <v>56615</v>
      </c>
      <c r="J151" s="51">
        <f t="shared" si="2"/>
        <v>0</v>
      </c>
    </row>
    <row r="152" spans="1:10" x14ac:dyDescent="0.25">
      <c r="A152" s="35">
        <v>138</v>
      </c>
      <c r="B152" s="36">
        <v>9</v>
      </c>
      <c r="C152" s="36">
        <v>1</v>
      </c>
      <c r="D152" s="37">
        <v>2.3214999999999999</v>
      </c>
      <c r="E152" s="46">
        <v>284.88670000000008</v>
      </c>
      <c r="F152" s="37">
        <v>287.20820000000009</v>
      </c>
      <c r="G152" s="37">
        <v>0</v>
      </c>
      <c r="H152" s="38">
        <v>0</v>
      </c>
      <c r="I152" s="39">
        <v>56705</v>
      </c>
      <c r="J152" s="51">
        <f>D152+E152-F152</f>
        <v>0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2"/>
  <sheetViews>
    <sheetView tabSelected="1" workbookViewId="0">
      <selection activeCell="E21" sqref="E21"/>
    </sheetView>
  </sheetViews>
  <sheetFormatPr baseColWidth="10" defaultRowHeight="15" x14ac:dyDescent="0.25"/>
  <cols>
    <col min="9" max="9" width="15.85546875" bestFit="1" customWidth="1"/>
  </cols>
  <sheetData>
    <row r="1" spans="1:10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</row>
    <row r="3" spans="1:10" x14ac:dyDescent="0.25">
      <c r="A3" s="62" t="s">
        <v>24</v>
      </c>
      <c r="B3" s="62"/>
      <c r="C3" s="62"/>
      <c r="D3" s="62"/>
      <c r="E3" s="62"/>
      <c r="F3" s="62"/>
      <c r="G3" s="62"/>
      <c r="H3" s="62"/>
      <c r="I3" s="62"/>
    </row>
    <row r="4" spans="1:10" x14ac:dyDescent="0.25">
      <c r="A4" s="62" t="s">
        <v>19</v>
      </c>
      <c r="B4" s="62"/>
      <c r="C4" s="62"/>
      <c r="D4" s="62"/>
      <c r="E4" s="62"/>
      <c r="F4" s="62"/>
      <c r="G4" s="62"/>
      <c r="H4" s="62"/>
      <c r="I4" s="62"/>
    </row>
    <row r="5" spans="1:10" x14ac:dyDescent="0.25">
      <c r="A5" s="2"/>
      <c r="B5" s="2"/>
      <c r="C5" s="2"/>
      <c r="D5" s="2"/>
      <c r="E5" s="2"/>
      <c r="F5" s="2"/>
      <c r="G5" s="12"/>
      <c r="H5" s="3"/>
      <c r="I5" s="3"/>
    </row>
    <row r="6" spans="1:10" x14ac:dyDescent="0.25">
      <c r="A6" s="3"/>
      <c r="B6" s="3"/>
      <c r="C6" s="4" t="s">
        <v>2</v>
      </c>
      <c r="D6" s="5"/>
      <c r="E6" s="5"/>
      <c r="F6" s="6">
        <v>100</v>
      </c>
      <c r="G6" s="12"/>
      <c r="H6" s="3"/>
      <c r="I6" s="3"/>
    </row>
    <row r="7" spans="1:10" x14ac:dyDescent="0.25">
      <c r="A7" s="3"/>
      <c r="B7" s="3"/>
      <c r="C7" s="8" t="s">
        <v>3</v>
      </c>
      <c r="D7" s="3"/>
      <c r="E7" s="3"/>
      <c r="F7" s="40">
        <v>3.3000000000000002E-2</v>
      </c>
      <c r="G7" s="12"/>
      <c r="H7" s="3"/>
      <c r="I7" s="3"/>
    </row>
    <row r="8" spans="1:10" x14ac:dyDescent="0.25">
      <c r="A8" s="3"/>
      <c r="B8" s="3"/>
      <c r="C8" s="8" t="s">
        <v>4</v>
      </c>
      <c r="D8" s="3"/>
      <c r="E8" s="3"/>
      <c r="F8" s="10">
        <f>TRUNC((1+F7)^(3/12)-1,6)</f>
        <v>8.149E-3</v>
      </c>
      <c r="G8" s="12"/>
      <c r="H8" s="3"/>
      <c r="I8" s="3"/>
    </row>
    <row r="9" spans="1:10" x14ac:dyDescent="0.25">
      <c r="A9" s="3"/>
      <c r="B9" s="3"/>
      <c r="C9" s="8" t="s">
        <v>5</v>
      </c>
      <c r="D9" s="3"/>
      <c r="E9" s="3"/>
      <c r="F9" s="13">
        <v>138</v>
      </c>
      <c r="G9" s="12"/>
      <c r="I9" s="3"/>
      <c r="J9" s="41">
        <f>NPV(F8,F15:F152)</f>
        <v>99.99596864952629</v>
      </c>
    </row>
    <row r="10" spans="1:10" x14ac:dyDescent="0.25">
      <c r="A10" s="3"/>
      <c r="B10" s="3"/>
      <c r="C10" s="8" t="s">
        <v>6</v>
      </c>
      <c r="D10" s="3"/>
      <c r="E10" s="3"/>
      <c r="F10" s="13">
        <v>137</v>
      </c>
      <c r="G10" s="12"/>
      <c r="H10" s="3"/>
      <c r="I10" s="3"/>
    </row>
    <row r="11" spans="1:10" x14ac:dyDescent="0.25">
      <c r="A11" s="3"/>
      <c r="B11" s="3"/>
      <c r="C11" s="8" t="s">
        <v>7</v>
      </c>
      <c r="D11" s="3"/>
      <c r="E11" s="3"/>
      <c r="F11" s="14" t="s">
        <v>8</v>
      </c>
      <c r="G11" s="12"/>
      <c r="H11" s="3"/>
      <c r="I11" s="3"/>
    </row>
    <row r="12" spans="1:10" x14ac:dyDescent="0.25">
      <c r="A12" s="3"/>
      <c r="B12" s="3"/>
      <c r="C12" s="16" t="s">
        <v>9</v>
      </c>
      <c r="D12" s="17"/>
      <c r="E12" s="17"/>
      <c r="F12" s="18">
        <v>138</v>
      </c>
      <c r="G12" s="3"/>
      <c r="H12" s="3"/>
      <c r="I12" s="3"/>
    </row>
    <row r="13" spans="1:10" x14ac:dyDescent="0.25">
      <c r="A13" s="19"/>
      <c r="B13" s="19"/>
      <c r="C13" s="19"/>
      <c r="D13" s="19"/>
      <c r="E13" s="19"/>
      <c r="F13" s="19"/>
      <c r="G13" s="19"/>
      <c r="H13" s="20"/>
      <c r="I13" s="19"/>
    </row>
    <row r="14" spans="1:10" ht="38.25" x14ac:dyDescent="0.25">
      <c r="A14" s="42" t="s">
        <v>10</v>
      </c>
      <c r="B14" s="43" t="s">
        <v>11</v>
      </c>
      <c r="C14" s="43" t="s">
        <v>12</v>
      </c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17</v>
      </c>
      <c r="I14" s="44" t="s">
        <v>18</v>
      </c>
    </row>
    <row r="15" spans="1:10" x14ac:dyDescent="0.25">
      <c r="A15" s="24">
        <v>1</v>
      </c>
      <c r="B15" s="25"/>
      <c r="C15" s="25"/>
      <c r="D15" s="27"/>
      <c r="E15" s="27"/>
      <c r="F15" s="26">
        <v>0</v>
      </c>
      <c r="G15" s="26">
        <v>0.81489999999999996</v>
      </c>
      <c r="H15" s="28">
        <v>100.81489999999999</v>
      </c>
      <c r="I15" s="29">
        <v>44197</v>
      </c>
      <c r="J15" s="51">
        <f>G15+F6-H15</f>
        <v>0</v>
      </c>
    </row>
    <row r="16" spans="1:10" x14ac:dyDescent="0.25">
      <c r="A16" s="30">
        <v>2</v>
      </c>
      <c r="B16" s="31">
        <v>1</v>
      </c>
      <c r="C16" s="31"/>
      <c r="D16" s="32">
        <v>0.82150000000000001</v>
      </c>
      <c r="E16" s="45"/>
      <c r="F16" s="32">
        <v>0.82150000000000001</v>
      </c>
      <c r="G16" s="32"/>
      <c r="H16" s="33">
        <v>100.81489999999999</v>
      </c>
      <c r="I16" s="34">
        <v>44287</v>
      </c>
      <c r="J16" s="51">
        <f>H15+G16-H16</f>
        <v>0</v>
      </c>
    </row>
    <row r="17" spans="1:10" x14ac:dyDescent="0.25">
      <c r="A17" s="30">
        <v>3</v>
      </c>
      <c r="B17" s="31">
        <v>2</v>
      </c>
      <c r="C17" s="31"/>
      <c r="D17" s="32">
        <v>0.82150000000000001</v>
      </c>
      <c r="E17" s="45"/>
      <c r="F17" s="32">
        <v>0.82150000000000001</v>
      </c>
      <c r="G17" s="32"/>
      <c r="H17" s="33">
        <v>100.81489999999999</v>
      </c>
      <c r="I17" s="34">
        <v>44378</v>
      </c>
      <c r="J17" s="51">
        <f t="shared" ref="J17:J80" si="0">H16+G17-H17</f>
        <v>0</v>
      </c>
    </row>
    <row r="18" spans="1:10" x14ac:dyDescent="0.25">
      <c r="A18" s="30">
        <v>4</v>
      </c>
      <c r="B18" s="31">
        <v>3</v>
      </c>
      <c r="C18" s="31"/>
      <c r="D18" s="32">
        <v>0.82150000000000001</v>
      </c>
      <c r="E18" s="45"/>
      <c r="F18" s="32">
        <v>0.82150000000000001</v>
      </c>
      <c r="G18" s="32"/>
      <c r="H18" s="33">
        <v>100.81489999999999</v>
      </c>
      <c r="I18" s="34">
        <v>44470</v>
      </c>
      <c r="J18" s="51">
        <f t="shared" si="0"/>
        <v>0</v>
      </c>
    </row>
    <row r="19" spans="1:10" x14ac:dyDescent="0.25">
      <c r="A19" s="30">
        <v>5</v>
      </c>
      <c r="B19" s="31">
        <v>4</v>
      </c>
      <c r="C19" s="31"/>
      <c r="D19" s="32">
        <v>0.82150000000000001</v>
      </c>
      <c r="E19" s="45"/>
      <c r="F19" s="32">
        <v>0.82150000000000001</v>
      </c>
      <c r="G19" s="32"/>
      <c r="H19" s="33">
        <v>100.81489999999999</v>
      </c>
      <c r="I19" s="34">
        <v>44562</v>
      </c>
      <c r="J19" s="51">
        <f t="shared" si="0"/>
        <v>0</v>
      </c>
    </row>
    <row r="20" spans="1:10" x14ac:dyDescent="0.25">
      <c r="A20" s="30">
        <v>6</v>
      </c>
      <c r="B20" s="31">
        <v>5</v>
      </c>
      <c r="C20" s="31"/>
      <c r="D20" s="32">
        <v>0.82150000000000001</v>
      </c>
      <c r="E20" s="45"/>
      <c r="F20" s="32">
        <v>0.82150000000000001</v>
      </c>
      <c r="G20" s="32"/>
      <c r="H20" s="33">
        <v>100.81489999999999</v>
      </c>
      <c r="I20" s="34">
        <v>44652</v>
      </c>
      <c r="J20" s="51">
        <f t="shared" si="0"/>
        <v>0</v>
      </c>
    </row>
    <row r="21" spans="1:10" x14ac:dyDescent="0.25">
      <c r="A21" s="30">
        <v>7</v>
      </c>
      <c r="B21" s="31">
        <v>6</v>
      </c>
      <c r="C21" s="31"/>
      <c r="D21" s="32">
        <v>0.82150000000000001</v>
      </c>
      <c r="E21" s="45"/>
      <c r="F21" s="32">
        <v>0.82150000000000001</v>
      </c>
      <c r="G21" s="32"/>
      <c r="H21" s="33">
        <v>100.81489999999999</v>
      </c>
      <c r="I21" s="34">
        <v>44743</v>
      </c>
      <c r="J21" s="51">
        <f t="shared" si="0"/>
        <v>0</v>
      </c>
    </row>
    <row r="22" spans="1:10" x14ac:dyDescent="0.25">
      <c r="A22" s="30">
        <v>8</v>
      </c>
      <c r="B22" s="31">
        <v>7</v>
      </c>
      <c r="C22" s="31"/>
      <c r="D22" s="32">
        <v>0.82150000000000001</v>
      </c>
      <c r="E22" s="45"/>
      <c r="F22" s="32">
        <v>0.82150000000000001</v>
      </c>
      <c r="G22" s="32"/>
      <c r="H22" s="33">
        <v>100.81489999999999</v>
      </c>
      <c r="I22" s="34">
        <v>44835</v>
      </c>
      <c r="J22" s="51">
        <f t="shared" si="0"/>
        <v>0</v>
      </c>
    </row>
    <row r="23" spans="1:10" x14ac:dyDescent="0.25">
      <c r="A23" s="30">
        <v>9</v>
      </c>
      <c r="B23" s="31">
        <v>8</v>
      </c>
      <c r="C23" s="31"/>
      <c r="D23" s="32">
        <v>0.82150000000000001</v>
      </c>
      <c r="E23" s="45"/>
      <c r="F23" s="32">
        <v>0.82150000000000001</v>
      </c>
      <c r="G23" s="32"/>
      <c r="H23" s="33">
        <v>100.81489999999999</v>
      </c>
      <c r="I23" s="34">
        <v>44927</v>
      </c>
      <c r="J23" s="51">
        <f t="shared" si="0"/>
        <v>0</v>
      </c>
    </row>
    <row r="24" spans="1:10" x14ac:dyDescent="0.25">
      <c r="A24" s="30">
        <v>10</v>
      </c>
      <c r="B24" s="31"/>
      <c r="C24" s="31"/>
      <c r="D24" s="32"/>
      <c r="E24" s="45"/>
      <c r="F24" s="32">
        <v>0</v>
      </c>
      <c r="G24" s="32">
        <v>0.82150000000000001</v>
      </c>
      <c r="H24" s="33">
        <v>101.63639999999999</v>
      </c>
      <c r="I24" s="34">
        <v>45017</v>
      </c>
      <c r="J24" s="51">
        <f t="shared" si="0"/>
        <v>0</v>
      </c>
    </row>
    <row r="25" spans="1:10" x14ac:dyDescent="0.25">
      <c r="A25" s="30">
        <v>11</v>
      </c>
      <c r="B25" s="31"/>
      <c r="C25" s="31"/>
      <c r="D25" s="32"/>
      <c r="E25" s="45"/>
      <c r="F25" s="32">
        <v>0</v>
      </c>
      <c r="G25" s="32">
        <v>0.82820000000000005</v>
      </c>
      <c r="H25" s="33">
        <v>102.46459999999999</v>
      </c>
      <c r="I25" s="34">
        <v>45108</v>
      </c>
      <c r="J25" s="51">
        <f t="shared" si="0"/>
        <v>0</v>
      </c>
    </row>
    <row r="26" spans="1:10" x14ac:dyDescent="0.25">
      <c r="A26" s="30">
        <v>12</v>
      </c>
      <c r="B26" s="31"/>
      <c r="C26" s="31"/>
      <c r="D26" s="32"/>
      <c r="E26" s="45"/>
      <c r="F26" s="32">
        <v>0</v>
      </c>
      <c r="G26" s="32">
        <v>0.83489999999999998</v>
      </c>
      <c r="H26" s="33">
        <v>103.29949999999999</v>
      </c>
      <c r="I26" s="34">
        <v>45200</v>
      </c>
      <c r="J26" s="51">
        <f t="shared" si="0"/>
        <v>0</v>
      </c>
    </row>
    <row r="27" spans="1:10" x14ac:dyDescent="0.25">
      <c r="A27" s="30">
        <v>13</v>
      </c>
      <c r="B27" s="31"/>
      <c r="C27" s="31"/>
      <c r="D27" s="32"/>
      <c r="E27" s="45"/>
      <c r="F27" s="32">
        <v>0</v>
      </c>
      <c r="G27" s="32">
        <v>0.8417</v>
      </c>
      <c r="H27" s="33">
        <v>104.1412</v>
      </c>
      <c r="I27" s="34">
        <v>45292</v>
      </c>
      <c r="J27" s="51">
        <f t="shared" si="0"/>
        <v>0</v>
      </c>
    </row>
    <row r="28" spans="1:10" x14ac:dyDescent="0.25">
      <c r="A28" s="30">
        <v>14</v>
      </c>
      <c r="B28" s="31"/>
      <c r="C28" s="31"/>
      <c r="D28" s="32"/>
      <c r="E28" s="45"/>
      <c r="F28" s="32">
        <v>0</v>
      </c>
      <c r="G28" s="32">
        <v>0.84860000000000002</v>
      </c>
      <c r="H28" s="33">
        <v>104.9898</v>
      </c>
      <c r="I28" s="34">
        <v>45383</v>
      </c>
      <c r="J28" s="51">
        <f t="shared" si="0"/>
        <v>0</v>
      </c>
    </row>
    <row r="29" spans="1:10" x14ac:dyDescent="0.25">
      <c r="A29" s="30">
        <v>15</v>
      </c>
      <c r="B29" s="31"/>
      <c r="C29" s="31"/>
      <c r="D29" s="32"/>
      <c r="E29" s="45"/>
      <c r="F29" s="32">
        <v>0</v>
      </c>
      <c r="G29" s="32">
        <v>0.85550000000000004</v>
      </c>
      <c r="H29" s="33">
        <v>105.84530000000001</v>
      </c>
      <c r="I29" s="34">
        <v>45474</v>
      </c>
      <c r="J29" s="51">
        <f t="shared" si="0"/>
        <v>0</v>
      </c>
    </row>
    <row r="30" spans="1:10" x14ac:dyDescent="0.25">
      <c r="A30" s="30">
        <v>16</v>
      </c>
      <c r="B30" s="31"/>
      <c r="C30" s="31"/>
      <c r="D30" s="32"/>
      <c r="E30" s="45"/>
      <c r="F30" s="32">
        <v>0</v>
      </c>
      <c r="G30" s="32">
        <v>0.86250000000000004</v>
      </c>
      <c r="H30" s="33">
        <v>106.70780000000001</v>
      </c>
      <c r="I30" s="34">
        <v>45566</v>
      </c>
      <c r="J30" s="51">
        <f t="shared" si="0"/>
        <v>0</v>
      </c>
    </row>
    <row r="31" spans="1:10" x14ac:dyDescent="0.25">
      <c r="A31" s="30">
        <v>17</v>
      </c>
      <c r="B31" s="31"/>
      <c r="C31" s="31"/>
      <c r="D31" s="32"/>
      <c r="E31" s="45"/>
      <c r="F31" s="32">
        <v>0</v>
      </c>
      <c r="G31" s="32">
        <v>0.86950000000000005</v>
      </c>
      <c r="H31" s="33">
        <v>107.57730000000001</v>
      </c>
      <c r="I31" s="34">
        <v>45658</v>
      </c>
      <c r="J31" s="51">
        <f t="shared" si="0"/>
        <v>0</v>
      </c>
    </row>
    <row r="32" spans="1:10" x14ac:dyDescent="0.25">
      <c r="A32" s="30">
        <v>18</v>
      </c>
      <c r="B32" s="31"/>
      <c r="C32" s="31"/>
      <c r="D32" s="32"/>
      <c r="E32" s="45"/>
      <c r="F32" s="32">
        <v>0</v>
      </c>
      <c r="G32" s="32">
        <v>0.87660000000000005</v>
      </c>
      <c r="H32" s="33">
        <v>108.4539</v>
      </c>
      <c r="I32" s="34">
        <v>45748</v>
      </c>
      <c r="J32" s="51">
        <f t="shared" si="0"/>
        <v>0</v>
      </c>
    </row>
    <row r="33" spans="1:10" x14ac:dyDescent="0.25">
      <c r="A33" s="30">
        <v>19</v>
      </c>
      <c r="B33" s="31"/>
      <c r="C33" s="31"/>
      <c r="D33" s="32"/>
      <c r="E33" s="45"/>
      <c r="F33" s="32">
        <v>0</v>
      </c>
      <c r="G33" s="32">
        <v>0.88370000000000004</v>
      </c>
      <c r="H33" s="33">
        <v>109.33760000000001</v>
      </c>
      <c r="I33" s="34">
        <v>45839</v>
      </c>
      <c r="J33" s="51">
        <f t="shared" si="0"/>
        <v>0</v>
      </c>
    </row>
    <row r="34" spans="1:10" x14ac:dyDescent="0.25">
      <c r="A34" s="30">
        <v>20</v>
      </c>
      <c r="B34" s="31"/>
      <c r="C34" s="31"/>
      <c r="D34" s="32"/>
      <c r="E34" s="45"/>
      <c r="F34" s="32">
        <v>0</v>
      </c>
      <c r="G34" s="32">
        <v>0.89090000000000003</v>
      </c>
      <c r="H34" s="33">
        <v>110.22850000000001</v>
      </c>
      <c r="I34" s="34">
        <v>45931</v>
      </c>
      <c r="J34" s="51">
        <f t="shared" si="0"/>
        <v>0</v>
      </c>
    </row>
    <row r="35" spans="1:10" x14ac:dyDescent="0.25">
      <c r="A35" s="30">
        <v>21</v>
      </c>
      <c r="B35" s="31"/>
      <c r="C35" s="31"/>
      <c r="D35" s="32"/>
      <c r="E35" s="45"/>
      <c r="F35" s="32">
        <v>0</v>
      </c>
      <c r="G35" s="32">
        <v>0.8982</v>
      </c>
      <c r="H35" s="33">
        <v>111.12670000000001</v>
      </c>
      <c r="I35" s="34">
        <v>46023</v>
      </c>
      <c r="J35" s="51">
        <f t="shared" si="0"/>
        <v>0</v>
      </c>
    </row>
    <row r="36" spans="1:10" x14ac:dyDescent="0.25">
      <c r="A36" s="30">
        <v>22</v>
      </c>
      <c r="B36" s="31"/>
      <c r="C36" s="31"/>
      <c r="D36" s="32"/>
      <c r="E36" s="45"/>
      <c r="F36" s="32">
        <v>0</v>
      </c>
      <c r="G36" s="32">
        <v>0.90549999999999997</v>
      </c>
      <c r="H36" s="33">
        <v>112.03220000000002</v>
      </c>
      <c r="I36" s="34">
        <v>46113</v>
      </c>
      <c r="J36" s="51">
        <f t="shared" si="0"/>
        <v>0</v>
      </c>
    </row>
    <row r="37" spans="1:10" x14ac:dyDescent="0.25">
      <c r="A37" s="30">
        <v>23</v>
      </c>
      <c r="B37" s="31"/>
      <c r="C37" s="31"/>
      <c r="D37" s="32"/>
      <c r="E37" s="45"/>
      <c r="F37" s="32">
        <v>0</v>
      </c>
      <c r="G37" s="32">
        <v>0.91290000000000004</v>
      </c>
      <c r="H37" s="33">
        <v>112.94510000000001</v>
      </c>
      <c r="I37" s="34">
        <v>46204</v>
      </c>
      <c r="J37" s="51">
        <f t="shared" si="0"/>
        <v>0</v>
      </c>
    </row>
    <row r="38" spans="1:10" x14ac:dyDescent="0.25">
      <c r="A38" s="30">
        <v>24</v>
      </c>
      <c r="B38" s="31"/>
      <c r="C38" s="31"/>
      <c r="D38" s="32"/>
      <c r="E38" s="45"/>
      <c r="F38" s="32">
        <v>0</v>
      </c>
      <c r="G38" s="32">
        <v>0.92030000000000001</v>
      </c>
      <c r="H38" s="33">
        <v>113.86540000000001</v>
      </c>
      <c r="I38" s="34">
        <v>46296</v>
      </c>
      <c r="J38" s="51">
        <f t="shared" si="0"/>
        <v>0</v>
      </c>
    </row>
    <row r="39" spans="1:10" x14ac:dyDescent="0.25">
      <c r="A39" s="30">
        <v>25</v>
      </c>
      <c r="B39" s="31"/>
      <c r="C39" s="31"/>
      <c r="D39" s="32"/>
      <c r="E39" s="45"/>
      <c r="F39" s="32">
        <v>0</v>
      </c>
      <c r="G39" s="32">
        <v>0.92779999999999996</v>
      </c>
      <c r="H39" s="33">
        <v>114.79320000000001</v>
      </c>
      <c r="I39" s="34">
        <v>46388</v>
      </c>
      <c r="J39" s="51">
        <f t="shared" si="0"/>
        <v>0</v>
      </c>
    </row>
    <row r="40" spans="1:10" x14ac:dyDescent="0.25">
      <c r="A40" s="30">
        <v>26</v>
      </c>
      <c r="B40" s="31"/>
      <c r="C40" s="31"/>
      <c r="D40" s="32"/>
      <c r="E40" s="45"/>
      <c r="F40" s="32">
        <v>0</v>
      </c>
      <c r="G40" s="32">
        <v>0.93540000000000001</v>
      </c>
      <c r="H40" s="33">
        <v>115.72860000000001</v>
      </c>
      <c r="I40" s="34">
        <v>46478</v>
      </c>
      <c r="J40" s="51">
        <f t="shared" si="0"/>
        <v>0</v>
      </c>
    </row>
    <row r="41" spans="1:10" x14ac:dyDescent="0.25">
      <c r="A41" s="30">
        <v>27</v>
      </c>
      <c r="B41" s="31"/>
      <c r="C41" s="31"/>
      <c r="D41" s="32"/>
      <c r="E41" s="45"/>
      <c r="F41" s="32">
        <v>0</v>
      </c>
      <c r="G41" s="32">
        <v>0.94299999999999995</v>
      </c>
      <c r="H41" s="33">
        <v>116.67160000000001</v>
      </c>
      <c r="I41" s="34">
        <v>46569</v>
      </c>
      <c r="J41" s="51">
        <f t="shared" si="0"/>
        <v>0</v>
      </c>
    </row>
    <row r="42" spans="1:10" x14ac:dyDescent="0.25">
      <c r="A42" s="30">
        <v>28</v>
      </c>
      <c r="B42" s="31"/>
      <c r="C42" s="31"/>
      <c r="D42" s="32"/>
      <c r="E42" s="45"/>
      <c r="F42" s="32">
        <v>0</v>
      </c>
      <c r="G42" s="32">
        <v>0.95069999999999999</v>
      </c>
      <c r="H42" s="33">
        <v>117.62230000000001</v>
      </c>
      <c r="I42" s="34">
        <v>46661</v>
      </c>
      <c r="J42" s="51">
        <f t="shared" si="0"/>
        <v>0</v>
      </c>
    </row>
    <row r="43" spans="1:10" x14ac:dyDescent="0.25">
      <c r="A43" s="30">
        <v>29</v>
      </c>
      <c r="B43" s="31"/>
      <c r="C43" s="31"/>
      <c r="D43" s="32"/>
      <c r="E43" s="45"/>
      <c r="F43" s="32">
        <v>0</v>
      </c>
      <c r="G43" s="32">
        <v>0.95850000000000002</v>
      </c>
      <c r="H43" s="33">
        <v>118.58080000000001</v>
      </c>
      <c r="I43" s="34">
        <v>46753</v>
      </c>
      <c r="J43" s="51">
        <f t="shared" si="0"/>
        <v>0</v>
      </c>
    </row>
    <row r="44" spans="1:10" x14ac:dyDescent="0.25">
      <c r="A44" s="30">
        <v>30</v>
      </c>
      <c r="B44" s="31"/>
      <c r="C44" s="31"/>
      <c r="D44" s="32"/>
      <c r="E44" s="45"/>
      <c r="F44" s="32">
        <v>0</v>
      </c>
      <c r="G44" s="32">
        <v>0.96630000000000005</v>
      </c>
      <c r="H44" s="33">
        <v>119.54710000000001</v>
      </c>
      <c r="I44" s="34">
        <v>46844</v>
      </c>
      <c r="J44" s="51">
        <f t="shared" si="0"/>
        <v>0</v>
      </c>
    </row>
    <row r="45" spans="1:10" x14ac:dyDescent="0.25">
      <c r="A45" s="30">
        <v>31</v>
      </c>
      <c r="B45" s="31"/>
      <c r="C45" s="31"/>
      <c r="D45" s="32"/>
      <c r="E45" s="45"/>
      <c r="F45" s="32">
        <v>0</v>
      </c>
      <c r="G45" s="32">
        <v>0.97409999999999997</v>
      </c>
      <c r="H45" s="33">
        <v>120.52120000000002</v>
      </c>
      <c r="I45" s="34">
        <v>46935</v>
      </c>
      <c r="J45" s="51">
        <f t="shared" si="0"/>
        <v>0</v>
      </c>
    </row>
    <row r="46" spans="1:10" x14ac:dyDescent="0.25">
      <c r="A46" s="30">
        <v>32</v>
      </c>
      <c r="B46" s="31"/>
      <c r="C46" s="31"/>
      <c r="D46" s="32"/>
      <c r="E46" s="45"/>
      <c r="F46" s="32">
        <v>0</v>
      </c>
      <c r="G46" s="32">
        <v>0.98209999999999997</v>
      </c>
      <c r="H46" s="33">
        <v>121.50330000000002</v>
      </c>
      <c r="I46" s="34">
        <v>47027</v>
      </c>
      <c r="J46" s="51">
        <f t="shared" si="0"/>
        <v>0</v>
      </c>
    </row>
    <row r="47" spans="1:10" x14ac:dyDescent="0.25">
      <c r="A47" s="30">
        <v>33</v>
      </c>
      <c r="B47" s="31"/>
      <c r="C47" s="31"/>
      <c r="D47" s="32"/>
      <c r="E47" s="45"/>
      <c r="F47" s="32">
        <v>0</v>
      </c>
      <c r="G47" s="32">
        <v>0.99009999999999998</v>
      </c>
      <c r="H47" s="33">
        <v>122.49340000000002</v>
      </c>
      <c r="I47" s="34">
        <v>47119</v>
      </c>
      <c r="J47" s="51">
        <f t="shared" si="0"/>
        <v>0</v>
      </c>
    </row>
    <row r="48" spans="1:10" x14ac:dyDescent="0.25">
      <c r="A48" s="30">
        <v>34</v>
      </c>
      <c r="B48" s="31"/>
      <c r="C48" s="31"/>
      <c r="D48" s="32"/>
      <c r="E48" s="45"/>
      <c r="F48" s="32">
        <v>0</v>
      </c>
      <c r="G48" s="32">
        <v>0.99809999999999999</v>
      </c>
      <c r="H48" s="33">
        <v>123.49150000000002</v>
      </c>
      <c r="I48" s="34">
        <v>47209</v>
      </c>
      <c r="J48" s="51">
        <f t="shared" si="0"/>
        <v>0</v>
      </c>
    </row>
    <row r="49" spans="1:10" x14ac:dyDescent="0.25">
      <c r="A49" s="30">
        <v>35</v>
      </c>
      <c r="B49" s="31"/>
      <c r="C49" s="31"/>
      <c r="D49" s="32"/>
      <c r="E49" s="45"/>
      <c r="F49" s="32">
        <v>0</v>
      </c>
      <c r="G49" s="32">
        <v>1.0063</v>
      </c>
      <c r="H49" s="33">
        <v>124.49780000000001</v>
      </c>
      <c r="I49" s="34">
        <v>47300</v>
      </c>
      <c r="J49" s="51">
        <f t="shared" si="0"/>
        <v>0</v>
      </c>
    </row>
    <row r="50" spans="1:10" x14ac:dyDescent="0.25">
      <c r="A50" s="30">
        <v>36</v>
      </c>
      <c r="B50" s="31"/>
      <c r="C50" s="31"/>
      <c r="D50" s="32"/>
      <c r="E50" s="45"/>
      <c r="F50" s="32">
        <v>0</v>
      </c>
      <c r="G50" s="32">
        <v>1.0145</v>
      </c>
      <c r="H50" s="33">
        <v>125.51230000000001</v>
      </c>
      <c r="I50" s="34">
        <v>47392</v>
      </c>
      <c r="J50" s="51">
        <f t="shared" si="0"/>
        <v>0</v>
      </c>
    </row>
    <row r="51" spans="1:10" x14ac:dyDescent="0.25">
      <c r="A51" s="30">
        <v>37</v>
      </c>
      <c r="B51" s="31"/>
      <c r="C51" s="31"/>
      <c r="D51" s="32"/>
      <c r="E51" s="45"/>
      <c r="F51" s="32">
        <v>0</v>
      </c>
      <c r="G51" s="32">
        <v>1.0226999999999999</v>
      </c>
      <c r="H51" s="33">
        <v>126.53500000000001</v>
      </c>
      <c r="I51" s="34">
        <v>47484</v>
      </c>
      <c r="J51" s="51">
        <f t="shared" si="0"/>
        <v>0</v>
      </c>
    </row>
    <row r="52" spans="1:10" x14ac:dyDescent="0.25">
      <c r="A52" s="30">
        <v>38</v>
      </c>
      <c r="B52" s="31"/>
      <c r="C52" s="31"/>
      <c r="D52" s="32"/>
      <c r="E52" s="45"/>
      <c r="F52" s="32">
        <v>0</v>
      </c>
      <c r="G52" s="32">
        <v>1.0310999999999999</v>
      </c>
      <c r="H52" s="33">
        <v>127.56610000000001</v>
      </c>
      <c r="I52" s="34">
        <v>47574</v>
      </c>
      <c r="J52" s="51">
        <f t="shared" si="0"/>
        <v>0</v>
      </c>
    </row>
    <row r="53" spans="1:10" x14ac:dyDescent="0.25">
      <c r="A53" s="30">
        <v>39</v>
      </c>
      <c r="B53" s="31"/>
      <c r="C53" s="31"/>
      <c r="D53" s="32"/>
      <c r="E53" s="45"/>
      <c r="F53" s="32">
        <v>0</v>
      </c>
      <c r="G53" s="32">
        <v>1.0395000000000001</v>
      </c>
      <c r="H53" s="33">
        <v>128.60560000000001</v>
      </c>
      <c r="I53" s="34">
        <v>47665</v>
      </c>
      <c r="J53" s="51">
        <f t="shared" si="0"/>
        <v>0</v>
      </c>
    </row>
    <row r="54" spans="1:10" x14ac:dyDescent="0.25">
      <c r="A54" s="30">
        <v>40</v>
      </c>
      <c r="B54" s="31"/>
      <c r="C54" s="31"/>
      <c r="D54" s="32"/>
      <c r="E54" s="45"/>
      <c r="F54" s="32">
        <v>0</v>
      </c>
      <c r="G54" s="32">
        <v>1.048</v>
      </c>
      <c r="H54" s="33">
        <v>129.65360000000001</v>
      </c>
      <c r="I54" s="34">
        <v>47757</v>
      </c>
      <c r="J54" s="51">
        <f t="shared" si="0"/>
        <v>0</v>
      </c>
    </row>
    <row r="55" spans="1:10" x14ac:dyDescent="0.25">
      <c r="A55" s="30">
        <v>41</v>
      </c>
      <c r="B55" s="31"/>
      <c r="C55" s="31"/>
      <c r="D55" s="32"/>
      <c r="E55" s="45"/>
      <c r="F55" s="32">
        <v>0</v>
      </c>
      <c r="G55" s="32">
        <v>1.0565</v>
      </c>
      <c r="H55" s="33">
        <v>130.71010000000001</v>
      </c>
      <c r="I55" s="34">
        <v>47849</v>
      </c>
      <c r="J55" s="51">
        <f t="shared" si="0"/>
        <v>0</v>
      </c>
    </row>
    <row r="56" spans="1:10" x14ac:dyDescent="0.25">
      <c r="A56" s="30">
        <v>42</v>
      </c>
      <c r="B56" s="31"/>
      <c r="C56" s="31"/>
      <c r="D56" s="32"/>
      <c r="E56" s="45"/>
      <c r="F56" s="32">
        <v>0</v>
      </c>
      <c r="G56" s="32">
        <v>1.0650999999999999</v>
      </c>
      <c r="H56" s="33">
        <v>131.77520000000001</v>
      </c>
      <c r="I56" s="34">
        <v>47939</v>
      </c>
      <c r="J56" s="51">
        <f t="shared" si="0"/>
        <v>0</v>
      </c>
    </row>
    <row r="57" spans="1:10" x14ac:dyDescent="0.25">
      <c r="A57" s="30">
        <v>43</v>
      </c>
      <c r="B57" s="31"/>
      <c r="C57" s="31"/>
      <c r="D57" s="32"/>
      <c r="E57" s="45"/>
      <c r="F57" s="32">
        <v>0</v>
      </c>
      <c r="G57" s="32">
        <v>1.0738000000000001</v>
      </c>
      <c r="H57" s="33">
        <v>132.84900000000002</v>
      </c>
      <c r="I57" s="34">
        <v>48030</v>
      </c>
      <c r="J57" s="51">
        <f t="shared" si="0"/>
        <v>0</v>
      </c>
    </row>
    <row r="58" spans="1:10" x14ac:dyDescent="0.25">
      <c r="A58" s="30">
        <v>44</v>
      </c>
      <c r="B58" s="31"/>
      <c r="C58" s="31"/>
      <c r="D58" s="32"/>
      <c r="E58" s="45"/>
      <c r="F58" s="32">
        <v>0</v>
      </c>
      <c r="G58" s="32">
        <v>1.0825</v>
      </c>
      <c r="H58" s="33">
        <v>133.93150000000003</v>
      </c>
      <c r="I58" s="34">
        <v>48122</v>
      </c>
      <c r="J58" s="51">
        <f t="shared" si="0"/>
        <v>0</v>
      </c>
    </row>
    <row r="59" spans="1:10" x14ac:dyDescent="0.25">
      <c r="A59" s="30">
        <v>45</v>
      </c>
      <c r="B59" s="31"/>
      <c r="C59" s="31"/>
      <c r="D59" s="32"/>
      <c r="E59" s="45"/>
      <c r="F59" s="32">
        <v>0</v>
      </c>
      <c r="G59" s="32">
        <v>1.0913999999999999</v>
      </c>
      <c r="H59" s="33">
        <v>135.02290000000002</v>
      </c>
      <c r="I59" s="34">
        <v>48214</v>
      </c>
      <c r="J59" s="51">
        <f t="shared" si="0"/>
        <v>0</v>
      </c>
    </row>
    <row r="60" spans="1:10" x14ac:dyDescent="0.25">
      <c r="A60" s="30">
        <v>46</v>
      </c>
      <c r="B60" s="31"/>
      <c r="C60" s="31"/>
      <c r="D60" s="32"/>
      <c r="E60" s="45"/>
      <c r="F60" s="32">
        <v>0</v>
      </c>
      <c r="G60" s="32">
        <v>1.1003000000000001</v>
      </c>
      <c r="H60" s="33">
        <v>136.12320000000003</v>
      </c>
      <c r="I60" s="34">
        <v>48305</v>
      </c>
      <c r="J60" s="51">
        <f t="shared" si="0"/>
        <v>0</v>
      </c>
    </row>
    <row r="61" spans="1:10" x14ac:dyDescent="0.25">
      <c r="A61" s="30">
        <v>47</v>
      </c>
      <c r="B61" s="31"/>
      <c r="C61" s="31"/>
      <c r="D61" s="32"/>
      <c r="E61" s="45"/>
      <c r="F61" s="32">
        <v>0</v>
      </c>
      <c r="G61" s="32">
        <v>1.1092</v>
      </c>
      <c r="H61" s="33">
        <v>137.23240000000001</v>
      </c>
      <c r="I61" s="34">
        <v>48396</v>
      </c>
      <c r="J61" s="51">
        <f t="shared" si="0"/>
        <v>0</v>
      </c>
    </row>
    <row r="62" spans="1:10" x14ac:dyDescent="0.25">
      <c r="A62" s="30">
        <v>48</v>
      </c>
      <c r="B62" s="31"/>
      <c r="C62" s="31"/>
      <c r="D62" s="32"/>
      <c r="E62" s="45"/>
      <c r="F62" s="32">
        <v>0</v>
      </c>
      <c r="G62" s="32">
        <v>1.1183000000000001</v>
      </c>
      <c r="H62" s="33">
        <v>138.35070000000002</v>
      </c>
      <c r="I62" s="34">
        <v>48488</v>
      </c>
      <c r="J62" s="51">
        <f t="shared" si="0"/>
        <v>0</v>
      </c>
    </row>
    <row r="63" spans="1:10" x14ac:dyDescent="0.25">
      <c r="A63" s="30">
        <v>49</v>
      </c>
      <c r="B63" s="31"/>
      <c r="C63" s="31"/>
      <c r="D63" s="32"/>
      <c r="E63" s="45"/>
      <c r="F63" s="32">
        <v>0</v>
      </c>
      <c r="G63" s="32">
        <v>1.1274</v>
      </c>
      <c r="H63" s="33">
        <v>139.47810000000001</v>
      </c>
      <c r="I63" s="34">
        <v>48580</v>
      </c>
      <c r="J63" s="51">
        <f t="shared" si="0"/>
        <v>0</v>
      </c>
    </row>
    <row r="64" spans="1:10" x14ac:dyDescent="0.25">
      <c r="A64" s="30">
        <v>50</v>
      </c>
      <c r="B64" s="31"/>
      <c r="C64" s="31"/>
      <c r="D64" s="32"/>
      <c r="E64" s="45"/>
      <c r="F64" s="32">
        <v>0</v>
      </c>
      <c r="G64" s="32">
        <v>1.1366000000000001</v>
      </c>
      <c r="H64" s="33">
        <v>140.6147</v>
      </c>
      <c r="I64" s="34">
        <v>48670</v>
      </c>
      <c r="J64" s="51">
        <f t="shared" si="0"/>
        <v>0</v>
      </c>
    </row>
    <row r="65" spans="1:10" x14ac:dyDescent="0.25">
      <c r="A65" s="30">
        <v>51</v>
      </c>
      <c r="B65" s="31"/>
      <c r="C65" s="31"/>
      <c r="D65" s="32"/>
      <c r="E65" s="45"/>
      <c r="F65" s="32">
        <v>0</v>
      </c>
      <c r="G65" s="32">
        <v>1.1457999999999999</v>
      </c>
      <c r="H65" s="33">
        <v>141.76050000000001</v>
      </c>
      <c r="I65" s="34">
        <v>48761</v>
      </c>
      <c r="J65" s="51">
        <f t="shared" si="0"/>
        <v>0</v>
      </c>
    </row>
    <row r="66" spans="1:10" x14ac:dyDescent="0.25">
      <c r="A66" s="30">
        <v>52</v>
      </c>
      <c r="B66" s="31"/>
      <c r="C66" s="31"/>
      <c r="D66" s="32"/>
      <c r="E66" s="45"/>
      <c r="F66" s="32">
        <v>0</v>
      </c>
      <c r="G66" s="32">
        <v>1.1552</v>
      </c>
      <c r="H66" s="33">
        <v>142.91570000000002</v>
      </c>
      <c r="I66" s="34">
        <v>48853</v>
      </c>
      <c r="J66" s="51">
        <f t="shared" si="0"/>
        <v>0</v>
      </c>
    </row>
    <row r="67" spans="1:10" x14ac:dyDescent="0.25">
      <c r="A67" s="30">
        <v>53</v>
      </c>
      <c r="B67" s="31"/>
      <c r="C67" s="31"/>
      <c r="D67" s="32"/>
      <c r="E67" s="45"/>
      <c r="F67" s="32">
        <v>0</v>
      </c>
      <c r="G67" s="32">
        <v>1.1646000000000001</v>
      </c>
      <c r="H67" s="33">
        <v>144.08030000000002</v>
      </c>
      <c r="I67" s="34">
        <v>48945</v>
      </c>
      <c r="J67" s="51">
        <f t="shared" si="0"/>
        <v>0</v>
      </c>
    </row>
    <row r="68" spans="1:10" x14ac:dyDescent="0.25">
      <c r="A68" s="30">
        <v>54</v>
      </c>
      <c r="B68" s="31"/>
      <c r="C68" s="31"/>
      <c r="D68" s="32"/>
      <c r="E68" s="45"/>
      <c r="F68" s="32">
        <v>0</v>
      </c>
      <c r="G68" s="32">
        <v>1.1740999999999999</v>
      </c>
      <c r="H68" s="33">
        <v>145.25440000000003</v>
      </c>
      <c r="I68" s="34">
        <v>49035</v>
      </c>
      <c r="J68" s="51">
        <f t="shared" si="0"/>
        <v>0</v>
      </c>
    </row>
    <row r="69" spans="1:10" x14ac:dyDescent="0.25">
      <c r="A69" s="30">
        <v>55</v>
      </c>
      <c r="B69" s="31"/>
      <c r="C69" s="31"/>
      <c r="D69" s="32"/>
      <c r="E69" s="45"/>
      <c r="F69" s="32">
        <v>0</v>
      </c>
      <c r="G69" s="32">
        <v>1.1836</v>
      </c>
      <c r="H69" s="33">
        <v>146.43800000000005</v>
      </c>
      <c r="I69" s="34">
        <v>49126</v>
      </c>
      <c r="J69" s="51">
        <f t="shared" si="0"/>
        <v>0</v>
      </c>
    </row>
    <row r="70" spans="1:10" x14ac:dyDescent="0.25">
      <c r="A70" s="30">
        <v>56</v>
      </c>
      <c r="B70" s="31"/>
      <c r="C70" s="31"/>
      <c r="D70" s="32"/>
      <c r="E70" s="45"/>
      <c r="F70" s="32">
        <v>0</v>
      </c>
      <c r="G70" s="32">
        <v>1.1933</v>
      </c>
      <c r="H70" s="33">
        <v>147.63130000000004</v>
      </c>
      <c r="I70" s="34">
        <v>49218</v>
      </c>
      <c r="J70" s="51">
        <f t="shared" si="0"/>
        <v>0</v>
      </c>
    </row>
    <row r="71" spans="1:10" x14ac:dyDescent="0.25">
      <c r="A71" s="30">
        <v>57</v>
      </c>
      <c r="B71" s="31"/>
      <c r="C71" s="31"/>
      <c r="D71" s="32"/>
      <c r="E71" s="45"/>
      <c r="F71" s="32">
        <v>0</v>
      </c>
      <c r="G71" s="32">
        <v>1.2030000000000001</v>
      </c>
      <c r="H71" s="33">
        <v>148.83430000000004</v>
      </c>
      <c r="I71" s="34">
        <v>49310</v>
      </c>
      <c r="J71" s="51">
        <f t="shared" si="0"/>
        <v>0</v>
      </c>
    </row>
    <row r="72" spans="1:10" x14ac:dyDescent="0.25">
      <c r="A72" s="30">
        <v>58</v>
      </c>
      <c r="B72" s="31"/>
      <c r="C72" s="31"/>
      <c r="D72" s="32"/>
      <c r="E72" s="45"/>
      <c r="F72" s="32">
        <v>0</v>
      </c>
      <c r="G72" s="32">
        <v>1.2128000000000001</v>
      </c>
      <c r="H72" s="33">
        <v>150.04710000000003</v>
      </c>
      <c r="I72" s="34">
        <v>49400</v>
      </c>
      <c r="J72" s="51">
        <f t="shared" si="0"/>
        <v>0</v>
      </c>
    </row>
    <row r="73" spans="1:10" x14ac:dyDescent="0.25">
      <c r="A73" s="30">
        <v>59</v>
      </c>
      <c r="B73" s="31"/>
      <c r="C73" s="31"/>
      <c r="D73" s="32"/>
      <c r="E73" s="45"/>
      <c r="F73" s="32">
        <v>0</v>
      </c>
      <c r="G73" s="32">
        <v>1.2226999999999999</v>
      </c>
      <c r="H73" s="33">
        <v>151.26980000000003</v>
      </c>
      <c r="I73" s="34">
        <v>49491</v>
      </c>
      <c r="J73" s="51">
        <f t="shared" si="0"/>
        <v>0</v>
      </c>
    </row>
    <row r="74" spans="1:10" x14ac:dyDescent="0.25">
      <c r="A74" s="30">
        <v>60</v>
      </c>
      <c r="B74" s="31"/>
      <c r="C74" s="31"/>
      <c r="D74" s="32"/>
      <c r="E74" s="45"/>
      <c r="F74" s="32">
        <v>0</v>
      </c>
      <c r="G74" s="32">
        <v>1.2325999999999999</v>
      </c>
      <c r="H74" s="33">
        <v>152.50240000000002</v>
      </c>
      <c r="I74" s="34">
        <v>49583</v>
      </c>
      <c r="J74" s="51">
        <f t="shared" si="0"/>
        <v>0</v>
      </c>
    </row>
    <row r="75" spans="1:10" x14ac:dyDescent="0.25">
      <c r="A75" s="30">
        <v>61</v>
      </c>
      <c r="B75" s="31"/>
      <c r="C75" s="31"/>
      <c r="D75" s="32"/>
      <c r="E75" s="45"/>
      <c r="F75" s="32">
        <v>0</v>
      </c>
      <c r="G75" s="32">
        <v>1.2426999999999999</v>
      </c>
      <c r="H75" s="33">
        <v>153.74510000000004</v>
      </c>
      <c r="I75" s="34">
        <v>49675</v>
      </c>
      <c r="J75" s="51">
        <f t="shared" si="0"/>
        <v>0</v>
      </c>
    </row>
    <row r="76" spans="1:10" x14ac:dyDescent="0.25">
      <c r="A76" s="30">
        <v>62</v>
      </c>
      <c r="B76" s="31"/>
      <c r="C76" s="31"/>
      <c r="D76" s="32"/>
      <c r="E76" s="45"/>
      <c r="F76" s="32">
        <v>0</v>
      </c>
      <c r="G76" s="32">
        <v>1.2527999999999999</v>
      </c>
      <c r="H76" s="33">
        <v>154.99790000000004</v>
      </c>
      <c r="I76" s="34">
        <v>49766</v>
      </c>
      <c r="J76" s="51">
        <f t="shared" si="0"/>
        <v>0</v>
      </c>
    </row>
    <row r="77" spans="1:10" x14ac:dyDescent="0.25">
      <c r="A77" s="30">
        <v>63</v>
      </c>
      <c r="B77" s="31"/>
      <c r="C77" s="31"/>
      <c r="D77" s="32"/>
      <c r="E77" s="45"/>
      <c r="F77" s="32">
        <v>0</v>
      </c>
      <c r="G77" s="32">
        <v>1.2629999999999999</v>
      </c>
      <c r="H77" s="33">
        <v>156.26090000000005</v>
      </c>
      <c r="I77" s="34">
        <v>49857</v>
      </c>
      <c r="J77" s="51">
        <f t="shared" si="0"/>
        <v>0</v>
      </c>
    </row>
    <row r="78" spans="1:10" x14ac:dyDescent="0.25">
      <c r="A78" s="30">
        <v>64</v>
      </c>
      <c r="B78" s="31"/>
      <c r="C78" s="31"/>
      <c r="D78" s="32"/>
      <c r="E78" s="45"/>
      <c r="F78" s="32">
        <v>0</v>
      </c>
      <c r="G78" s="32">
        <v>1.2733000000000001</v>
      </c>
      <c r="H78" s="33">
        <v>157.53420000000006</v>
      </c>
      <c r="I78" s="34">
        <v>49949</v>
      </c>
      <c r="J78" s="51">
        <f t="shared" si="0"/>
        <v>0</v>
      </c>
    </row>
    <row r="79" spans="1:10" x14ac:dyDescent="0.25">
      <c r="A79" s="30">
        <v>65</v>
      </c>
      <c r="B79" s="31"/>
      <c r="C79" s="31"/>
      <c r="D79" s="32"/>
      <c r="E79" s="45"/>
      <c r="F79" s="32">
        <v>0</v>
      </c>
      <c r="G79" s="32">
        <v>1.2837000000000001</v>
      </c>
      <c r="H79" s="33">
        <v>158.81790000000007</v>
      </c>
      <c r="I79" s="34">
        <v>50041</v>
      </c>
      <c r="J79" s="51">
        <f t="shared" si="0"/>
        <v>0</v>
      </c>
    </row>
    <row r="80" spans="1:10" x14ac:dyDescent="0.25">
      <c r="A80" s="30">
        <v>66</v>
      </c>
      <c r="B80" s="31"/>
      <c r="C80" s="31"/>
      <c r="D80" s="32"/>
      <c r="E80" s="45"/>
      <c r="F80" s="32">
        <v>0</v>
      </c>
      <c r="G80" s="32">
        <v>1.2942</v>
      </c>
      <c r="H80" s="33">
        <v>160.11210000000005</v>
      </c>
      <c r="I80" s="34">
        <v>50131</v>
      </c>
      <c r="J80" s="51">
        <f t="shared" si="0"/>
        <v>0</v>
      </c>
    </row>
    <row r="81" spans="1:10" x14ac:dyDescent="0.25">
      <c r="A81" s="30">
        <v>67</v>
      </c>
      <c r="B81" s="31"/>
      <c r="C81" s="31"/>
      <c r="D81" s="32"/>
      <c r="E81" s="45"/>
      <c r="F81" s="32">
        <v>0</v>
      </c>
      <c r="G81" s="32">
        <v>1.3047</v>
      </c>
      <c r="H81" s="33">
        <v>161.41680000000005</v>
      </c>
      <c r="I81" s="34">
        <v>50222</v>
      </c>
      <c r="J81" s="51">
        <f t="shared" ref="J81:J144" si="1">H80+G81-H81</f>
        <v>0</v>
      </c>
    </row>
    <row r="82" spans="1:10" x14ac:dyDescent="0.25">
      <c r="A82" s="30">
        <v>68</v>
      </c>
      <c r="B82" s="31"/>
      <c r="C82" s="31"/>
      <c r="D82" s="32"/>
      <c r="E82" s="45"/>
      <c r="F82" s="32">
        <v>0</v>
      </c>
      <c r="G82" s="32">
        <v>1.3152999999999999</v>
      </c>
      <c r="H82" s="33">
        <v>162.73210000000006</v>
      </c>
      <c r="I82" s="34">
        <v>50314</v>
      </c>
      <c r="J82" s="51">
        <f t="shared" si="1"/>
        <v>0</v>
      </c>
    </row>
    <row r="83" spans="1:10" x14ac:dyDescent="0.25">
      <c r="A83" s="30">
        <v>69</v>
      </c>
      <c r="B83" s="31"/>
      <c r="C83" s="31"/>
      <c r="D83" s="32"/>
      <c r="E83" s="45"/>
      <c r="F83" s="32">
        <v>0</v>
      </c>
      <c r="G83" s="32">
        <v>1.3261000000000001</v>
      </c>
      <c r="H83" s="33">
        <v>164.05820000000006</v>
      </c>
      <c r="I83" s="34">
        <v>50406</v>
      </c>
      <c r="J83" s="51">
        <f t="shared" si="1"/>
        <v>0</v>
      </c>
    </row>
    <row r="84" spans="1:10" x14ac:dyDescent="0.25">
      <c r="A84" s="30">
        <v>70</v>
      </c>
      <c r="B84" s="31"/>
      <c r="C84" s="31"/>
      <c r="D84" s="32"/>
      <c r="E84" s="45"/>
      <c r="F84" s="32">
        <v>0</v>
      </c>
      <c r="G84" s="32">
        <v>1.3369</v>
      </c>
      <c r="H84" s="33">
        <v>165.39510000000007</v>
      </c>
      <c r="I84" s="34">
        <v>50496</v>
      </c>
      <c r="J84" s="51">
        <f t="shared" si="1"/>
        <v>0</v>
      </c>
    </row>
    <row r="85" spans="1:10" x14ac:dyDescent="0.25">
      <c r="A85" s="30">
        <v>71</v>
      </c>
      <c r="B85" s="31"/>
      <c r="C85" s="31"/>
      <c r="D85" s="32"/>
      <c r="E85" s="45"/>
      <c r="F85" s="32">
        <v>0</v>
      </c>
      <c r="G85" s="32">
        <v>1.3478000000000001</v>
      </c>
      <c r="H85" s="33">
        <v>166.74290000000008</v>
      </c>
      <c r="I85" s="34">
        <v>50587</v>
      </c>
      <c r="J85" s="51">
        <f t="shared" si="1"/>
        <v>0</v>
      </c>
    </row>
    <row r="86" spans="1:10" x14ac:dyDescent="0.25">
      <c r="A86" s="30">
        <v>72</v>
      </c>
      <c r="B86" s="31"/>
      <c r="C86" s="31"/>
      <c r="D86" s="32"/>
      <c r="E86" s="45"/>
      <c r="F86" s="32">
        <v>0</v>
      </c>
      <c r="G86" s="32">
        <v>1.3587</v>
      </c>
      <c r="H86" s="33">
        <v>168.10160000000008</v>
      </c>
      <c r="I86" s="34">
        <v>50679</v>
      </c>
      <c r="J86" s="51">
        <f t="shared" si="1"/>
        <v>0</v>
      </c>
    </row>
    <row r="87" spans="1:10" x14ac:dyDescent="0.25">
      <c r="A87" s="30">
        <v>73</v>
      </c>
      <c r="B87" s="31"/>
      <c r="C87" s="31"/>
      <c r="D87" s="32"/>
      <c r="E87" s="45"/>
      <c r="F87" s="32">
        <v>0</v>
      </c>
      <c r="G87" s="32">
        <v>1.3697999999999999</v>
      </c>
      <c r="H87" s="33">
        <v>169.47140000000007</v>
      </c>
      <c r="I87" s="34">
        <v>50771</v>
      </c>
      <c r="J87" s="51">
        <f t="shared" si="1"/>
        <v>0</v>
      </c>
    </row>
    <row r="88" spans="1:10" x14ac:dyDescent="0.25">
      <c r="A88" s="30">
        <v>74</v>
      </c>
      <c r="B88" s="31"/>
      <c r="C88" s="31"/>
      <c r="D88" s="32"/>
      <c r="E88" s="45"/>
      <c r="F88" s="32">
        <v>0</v>
      </c>
      <c r="G88" s="32">
        <v>1.381</v>
      </c>
      <c r="H88" s="33">
        <v>170.85240000000007</v>
      </c>
      <c r="I88" s="34">
        <v>50861</v>
      </c>
      <c r="J88" s="51">
        <f t="shared" si="1"/>
        <v>0</v>
      </c>
    </row>
    <row r="89" spans="1:10" x14ac:dyDescent="0.25">
      <c r="A89" s="30">
        <v>75</v>
      </c>
      <c r="B89" s="31"/>
      <c r="C89" s="31"/>
      <c r="D89" s="32"/>
      <c r="E89" s="45"/>
      <c r="F89" s="32">
        <v>0</v>
      </c>
      <c r="G89" s="32">
        <v>1.3922000000000001</v>
      </c>
      <c r="H89" s="33">
        <v>172.24460000000008</v>
      </c>
      <c r="I89" s="34">
        <v>50952</v>
      </c>
      <c r="J89" s="51">
        <f t="shared" si="1"/>
        <v>0</v>
      </c>
    </row>
    <row r="90" spans="1:10" x14ac:dyDescent="0.25">
      <c r="A90" s="30">
        <v>76</v>
      </c>
      <c r="B90" s="31"/>
      <c r="C90" s="31"/>
      <c r="D90" s="32"/>
      <c r="E90" s="45"/>
      <c r="F90" s="32">
        <v>0</v>
      </c>
      <c r="G90" s="32">
        <v>1.4036</v>
      </c>
      <c r="H90" s="33">
        <v>173.64820000000009</v>
      </c>
      <c r="I90" s="34">
        <v>51044</v>
      </c>
      <c r="J90" s="51">
        <f t="shared" si="1"/>
        <v>0</v>
      </c>
    </row>
    <row r="91" spans="1:10" x14ac:dyDescent="0.25">
      <c r="A91" s="30">
        <v>77</v>
      </c>
      <c r="B91" s="31"/>
      <c r="C91" s="31"/>
      <c r="D91" s="32"/>
      <c r="E91" s="45"/>
      <c r="F91" s="32">
        <v>0</v>
      </c>
      <c r="G91" s="32">
        <v>1.415</v>
      </c>
      <c r="H91" s="33">
        <v>175.06320000000008</v>
      </c>
      <c r="I91" s="34">
        <v>51136</v>
      </c>
      <c r="J91" s="51">
        <f t="shared" si="1"/>
        <v>0</v>
      </c>
    </row>
    <row r="92" spans="1:10" x14ac:dyDescent="0.25">
      <c r="A92" s="30">
        <v>78</v>
      </c>
      <c r="B92" s="31"/>
      <c r="C92" s="31"/>
      <c r="D92" s="32"/>
      <c r="E92" s="45"/>
      <c r="F92" s="32">
        <v>0</v>
      </c>
      <c r="G92" s="32">
        <v>1.4265000000000001</v>
      </c>
      <c r="H92" s="33">
        <v>176.48970000000008</v>
      </c>
      <c r="I92" s="34">
        <v>51227</v>
      </c>
      <c r="J92" s="51">
        <f t="shared" si="1"/>
        <v>0</v>
      </c>
    </row>
    <row r="93" spans="1:10" x14ac:dyDescent="0.25">
      <c r="A93" s="30">
        <v>79</v>
      </c>
      <c r="B93" s="31"/>
      <c r="C93" s="31"/>
      <c r="D93" s="32"/>
      <c r="E93" s="45"/>
      <c r="F93" s="32">
        <v>0</v>
      </c>
      <c r="G93" s="32">
        <v>1.4381999999999999</v>
      </c>
      <c r="H93" s="33">
        <v>177.92790000000008</v>
      </c>
      <c r="I93" s="34">
        <v>51318</v>
      </c>
      <c r="J93" s="51">
        <f t="shared" si="1"/>
        <v>0</v>
      </c>
    </row>
    <row r="94" spans="1:10" x14ac:dyDescent="0.25">
      <c r="A94" s="30">
        <v>80</v>
      </c>
      <c r="B94" s="31"/>
      <c r="C94" s="31"/>
      <c r="D94" s="32"/>
      <c r="E94" s="45"/>
      <c r="F94" s="32">
        <v>0</v>
      </c>
      <c r="G94" s="32">
        <v>1.4499</v>
      </c>
      <c r="H94" s="33">
        <v>179.37780000000009</v>
      </c>
      <c r="I94" s="34">
        <v>51410</v>
      </c>
      <c r="J94" s="51">
        <f t="shared" si="1"/>
        <v>0</v>
      </c>
    </row>
    <row r="95" spans="1:10" x14ac:dyDescent="0.25">
      <c r="A95" s="30">
        <v>81</v>
      </c>
      <c r="B95" s="31"/>
      <c r="C95" s="31"/>
      <c r="D95" s="32"/>
      <c r="E95" s="45"/>
      <c r="F95" s="32">
        <v>0</v>
      </c>
      <c r="G95" s="32">
        <v>1.4617</v>
      </c>
      <c r="H95" s="33">
        <v>180.8395000000001</v>
      </c>
      <c r="I95" s="34">
        <v>51502</v>
      </c>
      <c r="J95" s="51">
        <f t="shared" si="1"/>
        <v>0</v>
      </c>
    </row>
    <row r="96" spans="1:10" x14ac:dyDescent="0.25">
      <c r="A96" s="30">
        <v>82</v>
      </c>
      <c r="B96" s="31"/>
      <c r="C96" s="31"/>
      <c r="D96" s="32"/>
      <c r="E96" s="45"/>
      <c r="F96" s="32">
        <v>0</v>
      </c>
      <c r="G96" s="32">
        <v>1.4736</v>
      </c>
      <c r="H96" s="33">
        <v>182.31310000000011</v>
      </c>
      <c r="I96" s="34">
        <v>51592</v>
      </c>
      <c r="J96" s="51">
        <f t="shared" si="1"/>
        <v>0</v>
      </c>
    </row>
    <row r="97" spans="1:10" x14ac:dyDescent="0.25">
      <c r="A97" s="30">
        <v>83</v>
      </c>
      <c r="B97" s="31"/>
      <c r="C97" s="31"/>
      <c r="D97" s="32"/>
      <c r="E97" s="45"/>
      <c r="F97" s="32">
        <v>0</v>
      </c>
      <c r="G97" s="32">
        <v>1.4856</v>
      </c>
      <c r="H97" s="33">
        <v>183.79870000000011</v>
      </c>
      <c r="I97" s="34">
        <v>51683</v>
      </c>
      <c r="J97" s="51">
        <f t="shared" si="1"/>
        <v>0</v>
      </c>
    </row>
    <row r="98" spans="1:10" x14ac:dyDescent="0.25">
      <c r="A98" s="30">
        <v>84</v>
      </c>
      <c r="B98" s="31"/>
      <c r="C98" s="31"/>
      <c r="D98" s="32"/>
      <c r="E98" s="45"/>
      <c r="F98" s="32">
        <v>0</v>
      </c>
      <c r="G98" s="32">
        <v>1.4977</v>
      </c>
      <c r="H98" s="33">
        <v>185.29640000000012</v>
      </c>
      <c r="I98" s="34">
        <v>51775</v>
      </c>
      <c r="J98" s="51">
        <f t="shared" si="1"/>
        <v>0</v>
      </c>
    </row>
    <row r="99" spans="1:10" x14ac:dyDescent="0.25">
      <c r="A99" s="30">
        <v>85</v>
      </c>
      <c r="B99" s="31"/>
      <c r="C99" s="31"/>
      <c r="D99" s="32"/>
      <c r="E99" s="45"/>
      <c r="F99" s="32">
        <v>0</v>
      </c>
      <c r="G99" s="32">
        <v>1.5099</v>
      </c>
      <c r="H99" s="33">
        <v>186.80630000000011</v>
      </c>
      <c r="I99" s="34">
        <v>51867</v>
      </c>
      <c r="J99" s="51">
        <f t="shared" si="1"/>
        <v>0</v>
      </c>
    </row>
    <row r="100" spans="1:10" x14ac:dyDescent="0.25">
      <c r="A100" s="30">
        <v>86</v>
      </c>
      <c r="B100" s="31"/>
      <c r="C100" s="31"/>
      <c r="D100" s="32"/>
      <c r="E100" s="45"/>
      <c r="F100" s="32">
        <v>0</v>
      </c>
      <c r="G100" s="32">
        <v>1.5222</v>
      </c>
      <c r="H100" s="33">
        <v>188.3285000000001</v>
      </c>
      <c r="I100" s="34">
        <v>51957</v>
      </c>
      <c r="J100" s="51">
        <f t="shared" si="1"/>
        <v>0</v>
      </c>
    </row>
    <row r="101" spans="1:10" x14ac:dyDescent="0.25">
      <c r="A101" s="30">
        <v>87</v>
      </c>
      <c r="B101" s="31"/>
      <c r="C101" s="31"/>
      <c r="D101" s="32"/>
      <c r="E101" s="45"/>
      <c r="F101" s="32">
        <v>0</v>
      </c>
      <c r="G101" s="32">
        <v>1.5346</v>
      </c>
      <c r="H101" s="33">
        <v>189.86310000000012</v>
      </c>
      <c r="I101" s="34">
        <v>52048</v>
      </c>
      <c r="J101" s="51">
        <f t="shared" si="1"/>
        <v>0</v>
      </c>
    </row>
    <row r="102" spans="1:10" x14ac:dyDescent="0.25">
      <c r="A102" s="30">
        <v>88</v>
      </c>
      <c r="B102" s="31"/>
      <c r="C102" s="31"/>
      <c r="D102" s="32"/>
      <c r="E102" s="45"/>
      <c r="F102" s="32">
        <v>0</v>
      </c>
      <c r="G102" s="32">
        <v>1.5470999999999999</v>
      </c>
      <c r="H102" s="33">
        <v>191.41020000000012</v>
      </c>
      <c r="I102" s="34">
        <v>52140</v>
      </c>
      <c r="J102" s="51">
        <f t="shared" si="1"/>
        <v>0</v>
      </c>
    </row>
    <row r="103" spans="1:10" x14ac:dyDescent="0.25">
      <c r="A103" s="30">
        <v>89</v>
      </c>
      <c r="B103" s="31"/>
      <c r="C103" s="31"/>
      <c r="D103" s="32"/>
      <c r="E103" s="45"/>
      <c r="F103" s="32">
        <v>0</v>
      </c>
      <c r="G103" s="32">
        <v>1.5598000000000001</v>
      </c>
      <c r="H103" s="33">
        <v>192.97000000000011</v>
      </c>
      <c r="I103" s="34">
        <v>52232</v>
      </c>
      <c r="J103" s="51">
        <f t="shared" si="1"/>
        <v>0</v>
      </c>
    </row>
    <row r="104" spans="1:10" x14ac:dyDescent="0.25">
      <c r="A104" s="30">
        <v>90</v>
      </c>
      <c r="B104" s="31"/>
      <c r="C104" s="31"/>
      <c r="D104" s="32"/>
      <c r="E104" s="45"/>
      <c r="F104" s="32">
        <v>0</v>
      </c>
      <c r="G104" s="32">
        <v>1.5725</v>
      </c>
      <c r="H104" s="33">
        <v>194.5425000000001</v>
      </c>
      <c r="I104" s="34">
        <v>52322</v>
      </c>
      <c r="J104" s="51">
        <f t="shared" si="1"/>
        <v>0</v>
      </c>
    </row>
    <row r="105" spans="1:10" x14ac:dyDescent="0.25">
      <c r="A105" s="30">
        <v>91</v>
      </c>
      <c r="B105" s="31"/>
      <c r="C105" s="31"/>
      <c r="D105" s="32"/>
      <c r="E105" s="45"/>
      <c r="F105" s="32">
        <v>0</v>
      </c>
      <c r="G105" s="32">
        <v>1.5852999999999999</v>
      </c>
      <c r="H105" s="33">
        <v>196.12780000000009</v>
      </c>
      <c r="I105" s="34">
        <v>52413</v>
      </c>
      <c r="J105" s="51">
        <f t="shared" si="1"/>
        <v>0</v>
      </c>
    </row>
    <row r="106" spans="1:10" x14ac:dyDescent="0.25">
      <c r="A106" s="30">
        <v>92</v>
      </c>
      <c r="B106" s="31"/>
      <c r="C106" s="31"/>
      <c r="D106" s="32"/>
      <c r="E106" s="45"/>
      <c r="F106" s="32">
        <v>0</v>
      </c>
      <c r="G106" s="32">
        <v>1.5982000000000001</v>
      </c>
      <c r="H106" s="33">
        <v>197.72600000000008</v>
      </c>
      <c r="I106" s="34">
        <v>52505</v>
      </c>
      <c r="J106" s="51">
        <f t="shared" si="1"/>
        <v>0</v>
      </c>
    </row>
    <row r="107" spans="1:10" x14ac:dyDescent="0.25">
      <c r="A107" s="30">
        <v>93</v>
      </c>
      <c r="B107" s="31"/>
      <c r="C107" s="31"/>
      <c r="D107" s="32"/>
      <c r="E107" s="45"/>
      <c r="F107" s="32">
        <v>0</v>
      </c>
      <c r="G107" s="32">
        <v>1.6112</v>
      </c>
      <c r="H107" s="33">
        <v>199.33720000000008</v>
      </c>
      <c r="I107" s="34">
        <v>52597</v>
      </c>
      <c r="J107" s="51">
        <f t="shared" si="1"/>
        <v>0</v>
      </c>
    </row>
    <row r="108" spans="1:10" x14ac:dyDescent="0.25">
      <c r="A108" s="30">
        <v>94</v>
      </c>
      <c r="B108" s="31"/>
      <c r="C108" s="31"/>
      <c r="D108" s="32"/>
      <c r="E108" s="45"/>
      <c r="F108" s="32">
        <v>0</v>
      </c>
      <c r="G108" s="32">
        <v>1.6243000000000001</v>
      </c>
      <c r="H108" s="33">
        <v>200.96150000000009</v>
      </c>
      <c r="I108" s="34">
        <v>52688</v>
      </c>
      <c r="J108" s="51">
        <f t="shared" si="1"/>
        <v>0</v>
      </c>
    </row>
    <row r="109" spans="1:10" x14ac:dyDescent="0.25">
      <c r="A109" s="30">
        <v>95</v>
      </c>
      <c r="B109" s="31"/>
      <c r="C109" s="31"/>
      <c r="D109" s="32"/>
      <c r="E109" s="45"/>
      <c r="F109" s="32">
        <v>0</v>
      </c>
      <c r="G109" s="32">
        <v>1.6375999999999999</v>
      </c>
      <c r="H109" s="33">
        <v>202.59910000000008</v>
      </c>
      <c r="I109" s="34">
        <v>52779</v>
      </c>
      <c r="J109" s="51">
        <f t="shared" si="1"/>
        <v>0</v>
      </c>
    </row>
    <row r="110" spans="1:10" x14ac:dyDescent="0.25">
      <c r="A110" s="30">
        <v>96</v>
      </c>
      <c r="B110" s="31"/>
      <c r="C110" s="31"/>
      <c r="D110" s="32"/>
      <c r="E110" s="45"/>
      <c r="F110" s="32">
        <v>0</v>
      </c>
      <c r="G110" s="32">
        <v>1.6509</v>
      </c>
      <c r="H110" s="33">
        <v>204.25000000000009</v>
      </c>
      <c r="I110" s="34">
        <v>52871</v>
      </c>
      <c r="J110" s="51">
        <f t="shared" si="1"/>
        <v>0</v>
      </c>
    </row>
    <row r="111" spans="1:10" x14ac:dyDescent="0.25">
      <c r="A111" s="30">
        <v>97</v>
      </c>
      <c r="B111" s="31"/>
      <c r="C111" s="31"/>
      <c r="D111" s="32"/>
      <c r="E111" s="45"/>
      <c r="F111" s="32">
        <v>0</v>
      </c>
      <c r="G111" s="32">
        <v>1.6644000000000001</v>
      </c>
      <c r="H111" s="33">
        <v>205.91440000000009</v>
      </c>
      <c r="I111" s="34">
        <v>52963</v>
      </c>
      <c r="J111" s="51">
        <f t="shared" si="1"/>
        <v>0</v>
      </c>
    </row>
    <row r="112" spans="1:10" x14ac:dyDescent="0.25">
      <c r="A112" s="30">
        <v>98</v>
      </c>
      <c r="B112" s="31"/>
      <c r="C112" s="31"/>
      <c r="D112" s="32"/>
      <c r="E112" s="45"/>
      <c r="F112" s="32">
        <v>0</v>
      </c>
      <c r="G112" s="32">
        <v>1.6778999999999999</v>
      </c>
      <c r="H112" s="33">
        <v>207.59230000000008</v>
      </c>
      <c r="I112" s="34">
        <v>53053</v>
      </c>
      <c r="J112" s="51">
        <f t="shared" si="1"/>
        <v>0</v>
      </c>
    </row>
    <row r="113" spans="1:10" x14ac:dyDescent="0.25">
      <c r="A113" s="30">
        <v>99</v>
      </c>
      <c r="B113" s="31"/>
      <c r="C113" s="31"/>
      <c r="D113" s="32"/>
      <c r="E113" s="45"/>
      <c r="F113" s="32">
        <v>0</v>
      </c>
      <c r="G113" s="32">
        <v>1.6916</v>
      </c>
      <c r="H113" s="33">
        <v>209.28390000000007</v>
      </c>
      <c r="I113" s="34">
        <v>53144</v>
      </c>
      <c r="J113" s="51">
        <f t="shared" si="1"/>
        <v>0</v>
      </c>
    </row>
    <row r="114" spans="1:10" x14ac:dyDescent="0.25">
      <c r="A114" s="30">
        <v>100</v>
      </c>
      <c r="B114" s="31"/>
      <c r="C114" s="31"/>
      <c r="D114" s="32"/>
      <c r="E114" s="45"/>
      <c r="F114" s="32">
        <v>0</v>
      </c>
      <c r="G114" s="32">
        <v>1.7054</v>
      </c>
      <c r="H114" s="33">
        <v>210.98930000000007</v>
      </c>
      <c r="I114" s="34">
        <v>53236</v>
      </c>
      <c r="J114" s="51">
        <f t="shared" si="1"/>
        <v>0</v>
      </c>
    </row>
    <row r="115" spans="1:10" x14ac:dyDescent="0.25">
      <c r="A115" s="30">
        <v>101</v>
      </c>
      <c r="B115" s="31"/>
      <c r="C115" s="31"/>
      <c r="D115" s="32"/>
      <c r="E115" s="45"/>
      <c r="F115" s="32">
        <v>0</v>
      </c>
      <c r="G115" s="32">
        <v>1.7193000000000001</v>
      </c>
      <c r="H115" s="33">
        <v>212.70860000000008</v>
      </c>
      <c r="I115" s="34">
        <v>53328</v>
      </c>
      <c r="J115" s="51">
        <f t="shared" si="1"/>
        <v>0</v>
      </c>
    </row>
    <row r="116" spans="1:10" x14ac:dyDescent="0.25">
      <c r="A116" s="30">
        <v>102</v>
      </c>
      <c r="B116" s="31"/>
      <c r="C116" s="31"/>
      <c r="D116" s="32"/>
      <c r="E116" s="45"/>
      <c r="F116" s="32">
        <v>0</v>
      </c>
      <c r="G116" s="32">
        <v>1.7333000000000001</v>
      </c>
      <c r="H116" s="33">
        <v>214.44190000000009</v>
      </c>
      <c r="I116" s="34">
        <v>53418</v>
      </c>
      <c r="J116" s="51">
        <f t="shared" si="1"/>
        <v>0</v>
      </c>
    </row>
    <row r="117" spans="1:10" x14ac:dyDescent="0.25">
      <c r="A117" s="30">
        <v>103</v>
      </c>
      <c r="B117" s="31"/>
      <c r="C117" s="31"/>
      <c r="D117" s="32"/>
      <c r="E117" s="45"/>
      <c r="F117" s="32">
        <v>0</v>
      </c>
      <c r="G117" s="32">
        <v>1.7474000000000001</v>
      </c>
      <c r="H117" s="33">
        <v>216.18930000000009</v>
      </c>
      <c r="I117" s="34">
        <v>53509</v>
      </c>
      <c r="J117" s="51">
        <f t="shared" si="1"/>
        <v>0</v>
      </c>
    </row>
    <row r="118" spans="1:10" x14ac:dyDescent="0.25">
      <c r="A118" s="30">
        <v>104</v>
      </c>
      <c r="B118" s="31"/>
      <c r="C118" s="31"/>
      <c r="D118" s="32"/>
      <c r="E118" s="45"/>
      <c r="F118" s="32">
        <v>0</v>
      </c>
      <c r="G118" s="32">
        <v>1.7617</v>
      </c>
      <c r="H118" s="33">
        <v>217.95100000000008</v>
      </c>
      <c r="I118" s="34">
        <v>53601</v>
      </c>
      <c r="J118" s="51">
        <f t="shared" si="1"/>
        <v>0</v>
      </c>
    </row>
    <row r="119" spans="1:10" x14ac:dyDescent="0.25">
      <c r="A119" s="30">
        <v>105</v>
      </c>
      <c r="B119" s="31"/>
      <c r="C119" s="31"/>
      <c r="D119" s="32"/>
      <c r="E119" s="45"/>
      <c r="F119" s="32">
        <v>0</v>
      </c>
      <c r="G119" s="32">
        <v>1.776</v>
      </c>
      <c r="H119" s="33">
        <v>219.72700000000009</v>
      </c>
      <c r="I119" s="34">
        <v>53693</v>
      </c>
      <c r="J119" s="51">
        <f t="shared" si="1"/>
        <v>0</v>
      </c>
    </row>
    <row r="120" spans="1:10" x14ac:dyDescent="0.25">
      <c r="A120" s="30">
        <v>106</v>
      </c>
      <c r="B120" s="31"/>
      <c r="C120" s="31"/>
      <c r="D120" s="32"/>
      <c r="E120" s="45"/>
      <c r="F120" s="32">
        <v>0</v>
      </c>
      <c r="G120" s="32">
        <v>1.7905</v>
      </c>
      <c r="H120" s="33">
        <v>221.5175000000001</v>
      </c>
      <c r="I120" s="34">
        <v>53783</v>
      </c>
      <c r="J120" s="51">
        <f t="shared" si="1"/>
        <v>0</v>
      </c>
    </row>
    <row r="121" spans="1:10" x14ac:dyDescent="0.25">
      <c r="A121" s="30">
        <v>107</v>
      </c>
      <c r="B121" s="31"/>
      <c r="C121" s="31"/>
      <c r="D121" s="32"/>
      <c r="E121" s="45"/>
      <c r="F121" s="32">
        <v>0</v>
      </c>
      <c r="G121" s="32">
        <v>1.8050999999999999</v>
      </c>
      <c r="H121" s="33">
        <v>223.32260000000011</v>
      </c>
      <c r="I121" s="34">
        <v>53874</v>
      </c>
      <c r="J121" s="51">
        <f t="shared" si="1"/>
        <v>0</v>
      </c>
    </row>
    <row r="122" spans="1:10" x14ac:dyDescent="0.25">
      <c r="A122" s="30">
        <v>108</v>
      </c>
      <c r="B122" s="31"/>
      <c r="C122" s="31"/>
      <c r="D122" s="32"/>
      <c r="E122" s="45"/>
      <c r="F122" s="32">
        <v>0</v>
      </c>
      <c r="G122" s="32">
        <v>1.8198000000000001</v>
      </c>
      <c r="H122" s="33">
        <v>225.14240000000009</v>
      </c>
      <c r="I122" s="34">
        <v>53966</v>
      </c>
      <c r="J122" s="51">
        <f t="shared" si="1"/>
        <v>0</v>
      </c>
    </row>
    <row r="123" spans="1:10" x14ac:dyDescent="0.25">
      <c r="A123" s="30">
        <v>109</v>
      </c>
      <c r="B123" s="31"/>
      <c r="C123" s="31"/>
      <c r="D123" s="32"/>
      <c r="E123" s="45"/>
      <c r="F123" s="32">
        <v>0</v>
      </c>
      <c r="G123" s="32">
        <v>1.8346</v>
      </c>
      <c r="H123" s="33">
        <v>226.97700000000009</v>
      </c>
      <c r="I123" s="34">
        <v>54058</v>
      </c>
      <c r="J123" s="51">
        <f t="shared" si="1"/>
        <v>0</v>
      </c>
    </row>
    <row r="124" spans="1:10" x14ac:dyDescent="0.25">
      <c r="A124" s="30">
        <v>110</v>
      </c>
      <c r="B124" s="31"/>
      <c r="C124" s="31"/>
      <c r="D124" s="32"/>
      <c r="E124" s="45"/>
      <c r="F124" s="32">
        <v>0</v>
      </c>
      <c r="G124" s="32">
        <v>1.8495999999999999</v>
      </c>
      <c r="H124" s="33">
        <v>228.8266000000001</v>
      </c>
      <c r="I124" s="34">
        <v>54149</v>
      </c>
      <c r="J124" s="51">
        <f t="shared" si="1"/>
        <v>0</v>
      </c>
    </row>
    <row r="125" spans="1:10" x14ac:dyDescent="0.25">
      <c r="A125" s="30">
        <v>111</v>
      </c>
      <c r="B125" s="31"/>
      <c r="C125" s="31"/>
      <c r="D125" s="32"/>
      <c r="E125" s="45"/>
      <c r="F125" s="32">
        <v>0</v>
      </c>
      <c r="G125" s="32">
        <v>1.8647</v>
      </c>
      <c r="H125" s="33">
        <v>230.6913000000001</v>
      </c>
      <c r="I125" s="34">
        <v>54240</v>
      </c>
      <c r="J125" s="51">
        <f t="shared" si="1"/>
        <v>0</v>
      </c>
    </row>
    <row r="126" spans="1:10" x14ac:dyDescent="0.25">
      <c r="A126" s="30">
        <v>112</v>
      </c>
      <c r="B126" s="31"/>
      <c r="C126" s="31"/>
      <c r="D126" s="32"/>
      <c r="E126" s="45"/>
      <c r="F126" s="32">
        <v>0</v>
      </c>
      <c r="G126" s="32">
        <v>1.8798999999999999</v>
      </c>
      <c r="H126" s="33">
        <v>232.57120000000009</v>
      </c>
      <c r="I126" s="34">
        <v>54332</v>
      </c>
      <c r="J126" s="51">
        <f t="shared" si="1"/>
        <v>0</v>
      </c>
    </row>
    <row r="127" spans="1:10" x14ac:dyDescent="0.25">
      <c r="A127" s="30">
        <v>113</v>
      </c>
      <c r="B127" s="31"/>
      <c r="C127" s="31"/>
      <c r="D127" s="32"/>
      <c r="E127" s="45"/>
      <c r="F127" s="32">
        <v>0</v>
      </c>
      <c r="G127" s="32">
        <v>1.8952</v>
      </c>
      <c r="H127" s="33">
        <v>234.46640000000008</v>
      </c>
      <c r="I127" s="34">
        <v>54424</v>
      </c>
      <c r="J127" s="51">
        <f t="shared" si="1"/>
        <v>0</v>
      </c>
    </row>
    <row r="128" spans="1:10" x14ac:dyDescent="0.25">
      <c r="A128" s="30">
        <v>114</v>
      </c>
      <c r="B128" s="31"/>
      <c r="C128" s="31"/>
      <c r="D128" s="32"/>
      <c r="E128" s="45"/>
      <c r="F128" s="32">
        <v>0</v>
      </c>
      <c r="G128" s="32">
        <v>1.9106000000000001</v>
      </c>
      <c r="H128" s="33">
        <v>236.37700000000007</v>
      </c>
      <c r="I128" s="34">
        <v>54514</v>
      </c>
      <c r="J128" s="51">
        <f t="shared" si="1"/>
        <v>0</v>
      </c>
    </row>
    <row r="129" spans="1:10" x14ac:dyDescent="0.25">
      <c r="A129" s="30">
        <v>115</v>
      </c>
      <c r="B129" s="31"/>
      <c r="C129" s="31"/>
      <c r="D129" s="32"/>
      <c r="E129" s="45"/>
      <c r="F129" s="32">
        <v>0</v>
      </c>
      <c r="G129" s="32">
        <v>1.9261999999999999</v>
      </c>
      <c r="H129" s="33">
        <v>238.30320000000006</v>
      </c>
      <c r="I129" s="34">
        <v>54605</v>
      </c>
      <c r="J129" s="51">
        <f t="shared" si="1"/>
        <v>0</v>
      </c>
    </row>
    <row r="130" spans="1:10" x14ac:dyDescent="0.25">
      <c r="A130" s="30">
        <v>116</v>
      </c>
      <c r="B130" s="31"/>
      <c r="C130" s="31"/>
      <c r="D130" s="32"/>
      <c r="E130" s="45"/>
      <c r="F130" s="32">
        <v>0</v>
      </c>
      <c r="G130" s="32">
        <v>1.9419</v>
      </c>
      <c r="H130" s="33">
        <v>240.24510000000006</v>
      </c>
      <c r="I130" s="34">
        <v>54697</v>
      </c>
      <c r="J130" s="51">
        <f t="shared" si="1"/>
        <v>0</v>
      </c>
    </row>
    <row r="131" spans="1:10" x14ac:dyDescent="0.25">
      <c r="A131" s="30">
        <v>117</v>
      </c>
      <c r="B131" s="31"/>
      <c r="C131" s="31"/>
      <c r="D131" s="32"/>
      <c r="E131" s="45"/>
      <c r="F131" s="32">
        <v>0</v>
      </c>
      <c r="G131" s="32">
        <v>1.9577</v>
      </c>
      <c r="H131" s="33">
        <v>242.20280000000005</v>
      </c>
      <c r="I131" s="34">
        <v>54789</v>
      </c>
      <c r="J131" s="51">
        <f t="shared" si="1"/>
        <v>0</v>
      </c>
    </row>
    <row r="132" spans="1:10" x14ac:dyDescent="0.25">
      <c r="A132" s="30">
        <v>118</v>
      </c>
      <c r="B132" s="31"/>
      <c r="C132" s="31"/>
      <c r="D132" s="32"/>
      <c r="E132" s="45"/>
      <c r="F132" s="32">
        <v>0</v>
      </c>
      <c r="G132" s="32">
        <v>1.9737</v>
      </c>
      <c r="H132" s="33">
        <v>244.17650000000006</v>
      </c>
      <c r="I132" s="34">
        <v>54879</v>
      </c>
      <c r="J132" s="51">
        <f t="shared" si="1"/>
        <v>0</v>
      </c>
    </row>
    <row r="133" spans="1:10" x14ac:dyDescent="0.25">
      <c r="A133" s="30">
        <v>119</v>
      </c>
      <c r="B133" s="31"/>
      <c r="C133" s="31"/>
      <c r="D133" s="32"/>
      <c r="E133" s="45"/>
      <c r="F133" s="32">
        <v>0</v>
      </c>
      <c r="G133" s="32">
        <v>1.9897</v>
      </c>
      <c r="H133" s="33">
        <v>246.16620000000006</v>
      </c>
      <c r="I133" s="34">
        <v>54970</v>
      </c>
      <c r="J133" s="51">
        <f t="shared" si="1"/>
        <v>0</v>
      </c>
    </row>
    <row r="134" spans="1:10" x14ac:dyDescent="0.25">
      <c r="A134" s="30">
        <v>120</v>
      </c>
      <c r="B134" s="31"/>
      <c r="C134" s="31"/>
      <c r="D134" s="32"/>
      <c r="E134" s="45"/>
      <c r="F134" s="32">
        <v>0</v>
      </c>
      <c r="G134" s="32">
        <v>2.0059999999999998</v>
      </c>
      <c r="H134" s="33">
        <v>248.17220000000006</v>
      </c>
      <c r="I134" s="34">
        <v>55062</v>
      </c>
      <c r="J134" s="51">
        <f t="shared" si="1"/>
        <v>0</v>
      </c>
    </row>
    <row r="135" spans="1:10" x14ac:dyDescent="0.25">
      <c r="A135" s="30">
        <v>121</v>
      </c>
      <c r="B135" s="31"/>
      <c r="C135" s="31"/>
      <c r="D135" s="32"/>
      <c r="E135" s="45"/>
      <c r="F135" s="32">
        <v>0</v>
      </c>
      <c r="G135" s="32">
        <v>2.0223</v>
      </c>
      <c r="H135" s="33">
        <v>250.19450000000006</v>
      </c>
      <c r="I135" s="34">
        <v>55154</v>
      </c>
      <c r="J135" s="51">
        <f t="shared" si="1"/>
        <v>0</v>
      </c>
    </row>
    <row r="136" spans="1:10" x14ac:dyDescent="0.25">
      <c r="A136" s="30">
        <v>122</v>
      </c>
      <c r="B136" s="31"/>
      <c r="C136" s="31"/>
      <c r="D136" s="32"/>
      <c r="E136" s="45"/>
      <c r="F136" s="32">
        <v>0</v>
      </c>
      <c r="G136" s="32">
        <v>2.0388000000000002</v>
      </c>
      <c r="H136" s="33">
        <v>252.23330000000007</v>
      </c>
      <c r="I136" s="34">
        <v>55244</v>
      </c>
      <c r="J136" s="51">
        <f t="shared" si="1"/>
        <v>0</v>
      </c>
    </row>
    <row r="137" spans="1:10" x14ac:dyDescent="0.25">
      <c r="A137" s="30">
        <v>123</v>
      </c>
      <c r="B137" s="31"/>
      <c r="C137" s="31"/>
      <c r="D137" s="32"/>
      <c r="E137" s="45"/>
      <c r="F137" s="32">
        <v>0</v>
      </c>
      <c r="G137" s="32">
        <v>2.0554000000000001</v>
      </c>
      <c r="H137" s="33">
        <v>254.28870000000006</v>
      </c>
      <c r="I137" s="34">
        <v>55335</v>
      </c>
      <c r="J137" s="51">
        <f t="shared" si="1"/>
        <v>0</v>
      </c>
    </row>
    <row r="138" spans="1:10" x14ac:dyDescent="0.25">
      <c r="A138" s="30">
        <v>124</v>
      </c>
      <c r="B138" s="31"/>
      <c r="C138" s="31"/>
      <c r="D138" s="32"/>
      <c r="E138" s="45"/>
      <c r="F138" s="32">
        <v>0</v>
      </c>
      <c r="G138" s="32">
        <v>2.0720999999999998</v>
      </c>
      <c r="H138" s="33">
        <v>256.36080000000004</v>
      </c>
      <c r="I138" s="34">
        <v>55427</v>
      </c>
      <c r="J138" s="51">
        <f t="shared" si="1"/>
        <v>0</v>
      </c>
    </row>
    <row r="139" spans="1:10" x14ac:dyDescent="0.25">
      <c r="A139" s="30">
        <v>125</v>
      </c>
      <c r="B139" s="31"/>
      <c r="C139" s="31"/>
      <c r="D139" s="32"/>
      <c r="E139" s="45"/>
      <c r="F139" s="32">
        <v>0</v>
      </c>
      <c r="G139" s="32">
        <v>2.089</v>
      </c>
      <c r="H139" s="33">
        <v>258.44980000000004</v>
      </c>
      <c r="I139" s="34">
        <v>55519</v>
      </c>
      <c r="J139" s="51">
        <f t="shared" si="1"/>
        <v>0</v>
      </c>
    </row>
    <row r="140" spans="1:10" x14ac:dyDescent="0.25">
      <c r="A140" s="30">
        <v>126</v>
      </c>
      <c r="B140" s="31"/>
      <c r="C140" s="31"/>
      <c r="D140" s="32"/>
      <c r="E140" s="45"/>
      <c r="F140" s="32">
        <v>0</v>
      </c>
      <c r="G140" s="32">
        <v>2.1061000000000001</v>
      </c>
      <c r="H140" s="33">
        <v>260.55590000000007</v>
      </c>
      <c r="I140" s="34">
        <v>55610</v>
      </c>
      <c r="J140" s="51">
        <f t="shared" si="1"/>
        <v>0</v>
      </c>
    </row>
    <row r="141" spans="1:10" x14ac:dyDescent="0.25">
      <c r="A141" s="30">
        <v>127</v>
      </c>
      <c r="B141" s="31"/>
      <c r="C141" s="31"/>
      <c r="D141" s="32"/>
      <c r="E141" s="45"/>
      <c r="F141" s="32">
        <v>0</v>
      </c>
      <c r="G141" s="32">
        <v>2.1232000000000002</v>
      </c>
      <c r="H141" s="33">
        <v>262.67910000000006</v>
      </c>
      <c r="I141" s="34">
        <v>55701</v>
      </c>
      <c r="J141" s="51">
        <f t="shared" si="1"/>
        <v>0</v>
      </c>
    </row>
    <row r="142" spans="1:10" x14ac:dyDescent="0.25">
      <c r="A142" s="30">
        <v>128</v>
      </c>
      <c r="B142" s="31"/>
      <c r="C142" s="31"/>
      <c r="D142" s="32"/>
      <c r="E142" s="45"/>
      <c r="F142" s="32">
        <v>0</v>
      </c>
      <c r="G142" s="32">
        <v>2.1404999999999998</v>
      </c>
      <c r="H142" s="33">
        <v>264.81960000000004</v>
      </c>
      <c r="I142" s="34">
        <v>55793</v>
      </c>
      <c r="J142" s="51">
        <f t="shared" si="1"/>
        <v>0</v>
      </c>
    </row>
    <row r="143" spans="1:10" x14ac:dyDescent="0.25">
      <c r="A143" s="30">
        <v>129</v>
      </c>
      <c r="B143" s="31"/>
      <c r="C143" s="31"/>
      <c r="D143" s="32"/>
      <c r="E143" s="45"/>
      <c r="F143" s="32">
        <v>0</v>
      </c>
      <c r="G143" s="32">
        <v>2.1579999999999999</v>
      </c>
      <c r="H143" s="33">
        <v>266.97760000000005</v>
      </c>
      <c r="I143" s="34">
        <v>55885</v>
      </c>
      <c r="J143" s="51">
        <f t="shared" si="1"/>
        <v>0</v>
      </c>
    </row>
    <row r="144" spans="1:10" x14ac:dyDescent="0.25">
      <c r="A144" s="30">
        <v>130</v>
      </c>
      <c r="B144" s="31"/>
      <c r="C144" s="31"/>
      <c r="D144" s="32"/>
      <c r="E144" s="45"/>
      <c r="F144" s="32">
        <v>0</v>
      </c>
      <c r="G144" s="32">
        <v>2.1756000000000002</v>
      </c>
      <c r="H144" s="33">
        <v>269.15320000000003</v>
      </c>
      <c r="I144" s="34">
        <v>55975</v>
      </c>
      <c r="J144" s="51">
        <f t="shared" si="1"/>
        <v>0</v>
      </c>
    </row>
    <row r="145" spans="1:10" x14ac:dyDescent="0.25">
      <c r="A145" s="30">
        <v>131</v>
      </c>
      <c r="B145" s="31"/>
      <c r="C145" s="31"/>
      <c r="D145" s="32"/>
      <c r="E145" s="45"/>
      <c r="F145" s="32">
        <v>0</v>
      </c>
      <c r="G145" s="32">
        <v>2.1932999999999998</v>
      </c>
      <c r="H145" s="33">
        <v>271.34650000000005</v>
      </c>
      <c r="I145" s="34">
        <v>56066</v>
      </c>
      <c r="J145" s="51">
        <f t="shared" ref="J145:J151" si="2">H144+G145-H145</f>
        <v>0</v>
      </c>
    </row>
    <row r="146" spans="1:10" x14ac:dyDescent="0.25">
      <c r="A146" s="30">
        <v>132</v>
      </c>
      <c r="B146" s="31"/>
      <c r="C146" s="31"/>
      <c r="D146" s="32"/>
      <c r="E146" s="45"/>
      <c r="F146" s="32">
        <v>0</v>
      </c>
      <c r="G146" s="32">
        <v>2.2111999999999998</v>
      </c>
      <c r="H146" s="33">
        <v>273.55770000000007</v>
      </c>
      <c r="I146" s="34">
        <v>56158</v>
      </c>
      <c r="J146" s="51">
        <f t="shared" si="2"/>
        <v>0</v>
      </c>
    </row>
    <row r="147" spans="1:10" x14ac:dyDescent="0.25">
      <c r="A147" s="30">
        <v>133</v>
      </c>
      <c r="B147" s="31"/>
      <c r="C147" s="31"/>
      <c r="D147" s="32"/>
      <c r="E147" s="45"/>
      <c r="F147" s="32">
        <v>0</v>
      </c>
      <c r="G147" s="32">
        <v>2.2292000000000001</v>
      </c>
      <c r="H147" s="33">
        <v>275.78690000000006</v>
      </c>
      <c r="I147" s="34">
        <v>56250</v>
      </c>
      <c r="J147" s="51">
        <f t="shared" si="2"/>
        <v>0</v>
      </c>
    </row>
    <row r="148" spans="1:10" x14ac:dyDescent="0.25">
      <c r="A148" s="30">
        <v>134</v>
      </c>
      <c r="B148" s="31"/>
      <c r="C148" s="31"/>
      <c r="D148" s="32"/>
      <c r="E148" s="45"/>
      <c r="F148" s="32">
        <v>0</v>
      </c>
      <c r="G148" s="32">
        <v>2.2473000000000001</v>
      </c>
      <c r="H148" s="33">
        <v>278.03420000000006</v>
      </c>
      <c r="I148" s="34">
        <v>56340</v>
      </c>
      <c r="J148" s="51">
        <f t="shared" si="2"/>
        <v>0</v>
      </c>
    </row>
    <row r="149" spans="1:10" x14ac:dyDescent="0.25">
      <c r="A149" s="30">
        <v>135</v>
      </c>
      <c r="B149" s="31"/>
      <c r="C149" s="31"/>
      <c r="D149" s="32"/>
      <c r="E149" s="45"/>
      <c r="F149" s="32">
        <v>0</v>
      </c>
      <c r="G149" s="32">
        <v>2.2656999999999998</v>
      </c>
      <c r="H149" s="33">
        <v>280.29990000000004</v>
      </c>
      <c r="I149" s="34">
        <v>56431</v>
      </c>
      <c r="J149" s="51">
        <f t="shared" si="2"/>
        <v>0</v>
      </c>
    </row>
    <row r="150" spans="1:10" x14ac:dyDescent="0.25">
      <c r="A150" s="30">
        <v>136</v>
      </c>
      <c r="B150" s="31"/>
      <c r="C150" s="31"/>
      <c r="D150" s="32"/>
      <c r="E150" s="45"/>
      <c r="F150" s="32">
        <v>0</v>
      </c>
      <c r="G150" s="32">
        <v>2.2841</v>
      </c>
      <c r="H150" s="33">
        <v>282.58400000000006</v>
      </c>
      <c r="I150" s="34">
        <v>56523</v>
      </c>
      <c r="J150" s="51">
        <f t="shared" si="2"/>
        <v>0</v>
      </c>
    </row>
    <row r="151" spans="1:10" x14ac:dyDescent="0.25">
      <c r="A151" s="30">
        <v>137</v>
      </c>
      <c r="B151" s="31"/>
      <c r="C151" s="31"/>
      <c r="D151" s="32"/>
      <c r="E151" s="45"/>
      <c r="F151" s="32">
        <v>0</v>
      </c>
      <c r="G151" s="32">
        <v>2.3027000000000002</v>
      </c>
      <c r="H151" s="33">
        <v>284.88670000000008</v>
      </c>
      <c r="I151" s="34">
        <v>56615</v>
      </c>
      <c r="J151" s="51">
        <f t="shared" si="2"/>
        <v>0</v>
      </c>
    </row>
    <row r="152" spans="1:10" x14ac:dyDescent="0.25">
      <c r="A152" s="35">
        <v>138</v>
      </c>
      <c r="B152" s="36">
        <v>9</v>
      </c>
      <c r="C152" s="36">
        <v>1</v>
      </c>
      <c r="D152" s="37">
        <v>2.3214999999999999</v>
      </c>
      <c r="E152" s="46">
        <v>284.88670000000008</v>
      </c>
      <c r="F152" s="37">
        <v>287.20820000000009</v>
      </c>
      <c r="G152" s="37">
        <v>0</v>
      </c>
      <c r="H152" s="38">
        <v>0</v>
      </c>
      <c r="I152" s="39">
        <v>56705</v>
      </c>
      <c r="J152" s="51">
        <f>D152+E152-F152</f>
        <v>0</v>
      </c>
    </row>
  </sheetData>
  <mergeCells count="3">
    <mergeCell ref="A1:I1"/>
    <mergeCell ref="A3:I3"/>
    <mergeCell ref="A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4:N153"/>
  <sheetViews>
    <sheetView topLeftCell="D7" workbookViewId="0">
      <pane ySplit="4500" topLeftCell="A150" activePane="bottomLeft"/>
      <selection activeCell="J15" sqref="J15"/>
      <selection pane="bottomLeft" activeCell="L159" sqref="L159"/>
    </sheetView>
  </sheetViews>
  <sheetFormatPr baseColWidth="10" defaultRowHeight="15" x14ac:dyDescent="0.25"/>
  <sheetData>
    <row r="4" spans="4:14" x14ac:dyDescent="0.25">
      <c r="D4" s="62" t="s">
        <v>25</v>
      </c>
      <c r="E4" s="62"/>
      <c r="F4" s="62"/>
      <c r="G4" s="62"/>
      <c r="H4" s="62"/>
      <c r="I4" s="62"/>
      <c r="J4" s="62"/>
      <c r="K4" s="62"/>
      <c r="L4" s="62"/>
    </row>
    <row r="5" spans="4:14" x14ac:dyDescent="0.25">
      <c r="D5" s="62" t="s">
        <v>19</v>
      </c>
      <c r="E5" s="62"/>
      <c r="F5" s="62"/>
      <c r="G5" s="62"/>
      <c r="H5" s="62"/>
      <c r="I5" s="62"/>
      <c r="J5" s="62"/>
      <c r="K5" s="62"/>
      <c r="L5" s="62"/>
    </row>
    <row r="6" spans="4:14" x14ac:dyDescent="0.25">
      <c r="D6" s="2"/>
      <c r="E6" s="2"/>
      <c r="F6" s="2"/>
      <c r="G6" s="2"/>
      <c r="H6" s="2"/>
      <c r="I6" s="2"/>
      <c r="J6" s="2"/>
      <c r="K6" s="3"/>
      <c r="L6" s="3"/>
    </row>
    <row r="7" spans="4:14" x14ac:dyDescent="0.25">
      <c r="D7" s="3"/>
      <c r="E7" s="3"/>
      <c r="F7" s="4" t="s">
        <v>2</v>
      </c>
      <c r="G7" s="5"/>
      <c r="H7" s="5"/>
      <c r="I7" s="6">
        <v>100</v>
      </c>
      <c r="J7" s="7"/>
      <c r="K7" s="3"/>
      <c r="L7" s="3"/>
    </row>
    <row r="8" spans="4:14" x14ac:dyDescent="0.25">
      <c r="D8" s="3"/>
      <c r="E8" s="3"/>
      <c r="F8" s="8" t="s">
        <v>3</v>
      </c>
      <c r="G8" s="3"/>
      <c r="H8" s="3"/>
      <c r="I8" s="40">
        <v>4.4999999999999998E-2</v>
      </c>
      <c r="J8" s="9"/>
      <c r="K8" s="3"/>
      <c r="L8" s="3"/>
    </row>
    <row r="9" spans="4:14" x14ac:dyDescent="0.25">
      <c r="D9" s="3"/>
      <c r="E9" s="3"/>
      <c r="F9" s="8" t="s">
        <v>4</v>
      </c>
      <c r="G9" s="3"/>
      <c r="H9" s="3"/>
      <c r="I9" s="10">
        <f>TRUNC((1+I8)^(3/12)-1,6)</f>
        <v>1.1063999999999999E-2</v>
      </c>
      <c r="J9" s="11"/>
      <c r="K9" s="3"/>
      <c r="L9" s="3"/>
    </row>
    <row r="10" spans="4:14" x14ac:dyDescent="0.25">
      <c r="D10" s="3"/>
      <c r="E10" s="3"/>
      <c r="F10" s="8" t="s">
        <v>5</v>
      </c>
      <c r="G10" s="3"/>
      <c r="H10" s="3"/>
      <c r="I10" s="13">
        <v>138</v>
      </c>
      <c r="J10" s="3"/>
      <c r="K10" s="3"/>
      <c r="L10" s="3"/>
      <c r="N10" s="55">
        <f>NPV(I9,I16:I153)</f>
        <v>99.996809389959836</v>
      </c>
    </row>
    <row r="11" spans="4:14" x14ac:dyDescent="0.25">
      <c r="D11" s="3"/>
      <c r="E11" s="3"/>
      <c r="F11" s="8" t="s">
        <v>6</v>
      </c>
      <c r="G11" s="3"/>
      <c r="H11" s="3"/>
      <c r="I11" s="13">
        <v>137</v>
      </c>
      <c r="J11" s="3"/>
      <c r="K11" s="3"/>
      <c r="L11" s="3"/>
    </row>
    <row r="12" spans="4:14" x14ac:dyDescent="0.25">
      <c r="D12" s="3"/>
      <c r="E12" s="3"/>
      <c r="F12" s="8" t="s">
        <v>7</v>
      </c>
      <c r="G12" s="3"/>
      <c r="H12" s="3"/>
      <c r="I12" s="14" t="s">
        <v>8</v>
      </c>
      <c r="J12" s="12"/>
      <c r="K12" s="3"/>
      <c r="L12" s="3"/>
    </row>
    <row r="13" spans="4:14" x14ac:dyDescent="0.25">
      <c r="D13" s="3"/>
      <c r="E13" s="3"/>
      <c r="F13" s="16" t="s">
        <v>9</v>
      </c>
      <c r="G13" s="17"/>
      <c r="H13" s="17"/>
      <c r="I13" s="18">
        <v>138</v>
      </c>
      <c r="J13" s="3"/>
      <c r="K13" s="3"/>
      <c r="L13" s="3"/>
    </row>
    <row r="14" spans="4:14" x14ac:dyDescent="0.25">
      <c r="D14" s="19"/>
      <c r="E14" s="19"/>
      <c r="F14" s="19"/>
      <c r="G14" s="19"/>
      <c r="H14" s="19"/>
      <c r="I14" s="19"/>
      <c r="J14" s="19"/>
      <c r="K14" s="20"/>
      <c r="L14" s="19"/>
    </row>
    <row r="15" spans="4:14" ht="38.25" x14ac:dyDescent="0.25">
      <c r="D15" s="42" t="s">
        <v>10</v>
      </c>
      <c r="E15" s="43" t="s">
        <v>11</v>
      </c>
      <c r="F15" s="43" t="s">
        <v>12</v>
      </c>
      <c r="G15" s="43" t="s">
        <v>13</v>
      </c>
      <c r="H15" s="43" t="s">
        <v>14</v>
      </c>
      <c r="I15" s="43" t="s">
        <v>15</v>
      </c>
      <c r="J15" s="43" t="s">
        <v>16</v>
      </c>
      <c r="K15" s="43" t="s">
        <v>17</v>
      </c>
      <c r="L15" s="44" t="s">
        <v>18</v>
      </c>
    </row>
    <row r="16" spans="4:14" x14ac:dyDescent="0.25">
      <c r="D16" s="24">
        <v>1</v>
      </c>
      <c r="E16" s="25"/>
      <c r="F16" s="25"/>
      <c r="G16" s="27"/>
      <c r="H16" s="27"/>
      <c r="I16" s="26">
        <v>0</v>
      </c>
      <c r="J16" s="26">
        <f>TRUNC(I7*I9,4)</f>
        <v>1.1064000000000001</v>
      </c>
      <c r="K16" s="28">
        <f>I7+J16</f>
        <v>101.10639999999999</v>
      </c>
      <c r="L16" s="29">
        <v>44197</v>
      </c>
      <c r="M16" s="51">
        <f>I7+J16-K16</f>
        <v>0</v>
      </c>
    </row>
    <row r="17" spans="4:13" x14ac:dyDescent="0.25">
      <c r="D17" s="30">
        <v>2</v>
      </c>
      <c r="E17" s="31"/>
      <c r="F17" s="31"/>
      <c r="G17" s="32"/>
      <c r="H17" s="45"/>
      <c r="I17" s="32">
        <v>0</v>
      </c>
      <c r="J17" s="32">
        <f>TRUNC(K16*$I$9,4)</f>
        <v>1.1186</v>
      </c>
      <c r="K17" s="33">
        <f>K16+J17</f>
        <v>102.22499999999999</v>
      </c>
      <c r="L17" s="34">
        <v>44287</v>
      </c>
      <c r="M17" s="51">
        <f>K16+J17-K17</f>
        <v>0</v>
      </c>
    </row>
    <row r="18" spans="4:13" x14ac:dyDescent="0.25">
      <c r="D18" s="30">
        <v>3</v>
      </c>
      <c r="E18" s="31"/>
      <c r="F18" s="31"/>
      <c r="G18" s="32"/>
      <c r="H18" s="45"/>
      <c r="I18" s="32">
        <v>0</v>
      </c>
      <c r="J18" s="32">
        <f t="shared" ref="J18:J81" si="0">TRUNC(K17*$I$9,4)</f>
        <v>1.131</v>
      </c>
      <c r="K18" s="33">
        <f t="shared" ref="K18:K81" si="1">K17+J18</f>
        <v>103.35599999999999</v>
      </c>
      <c r="L18" s="34">
        <v>44378</v>
      </c>
      <c r="M18" s="51">
        <f t="shared" ref="M18:M81" si="2">K17+J18-K18</f>
        <v>0</v>
      </c>
    </row>
    <row r="19" spans="4:13" x14ac:dyDescent="0.25">
      <c r="D19" s="30">
        <v>4</v>
      </c>
      <c r="E19" s="31"/>
      <c r="F19" s="31"/>
      <c r="G19" s="32"/>
      <c r="H19" s="45"/>
      <c r="I19" s="32">
        <v>0</v>
      </c>
      <c r="J19" s="32">
        <f t="shared" si="0"/>
        <v>1.1435</v>
      </c>
      <c r="K19" s="33">
        <f t="shared" si="1"/>
        <v>104.4995</v>
      </c>
      <c r="L19" s="34">
        <v>44470</v>
      </c>
      <c r="M19" s="51">
        <f t="shared" si="2"/>
        <v>0</v>
      </c>
    </row>
    <row r="20" spans="4:13" x14ac:dyDescent="0.25">
      <c r="D20" s="30">
        <v>5</v>
      </c>
      <c r="E20" s="31"/>
      <c r="F20" s="31"/>
      <c r="G20" s="32"/>
      <c r="H20" s="45"/>
      <c r="I20" s="32">
        <v>0</v>
      </c>
      <c r="J20" s="32">
        <f t="shared" si="0"/>
        <v>1.1560999999999999</v>
      </c>
      <c r="K20" s="33">
        <f t="shared" si="1"/>
        <v>105.65559999999999</v>
      </c>
      <c r="L20" s="34">
        <v>44562</v>
      </c>
      <c r="M20" s="51">
        <f t="shared" si="2"/>
        <v>0</v>
      </c>
    </row>
    <row r="21" spans="4:13" x14ac:dyDescent="0.25">
      <c r="D21" s="30">
        <v>6</v>
      </c>
      <c r="E21" s="31"/>
      <c r="F21" s="31"/>
      <c r="G21" s="32"/>
      <c r="H21" s="45"/>
      <c r="I21" s="32">
        <v>0</v>
      </c>
      <c r="J21" s="32">
        <f t="shared" si="0"/>
        <v>1.1689000000000001</v>
      </c>
      <c r="K21" s="33">
        <f t="shared" si="1"/>
        <v>106.82449999999999</v>
      </c>
      <c r="L21" s="34">
        <v>44652</v>
      </c>
      <c r="M21" s="51">
        <f t="shared" si="2"/>
        <v>0</v>
      </c>
    </row>
    <row r="22" spans="4:13" x14ac:dyDescent="0.25">
      <c r="D22" s="30">
        <v>7</v>
      </c>
      <c r="E22" s="31"/>
      <c r="F22" s="31"/>
      <c r="G22" s="32"/>
      <c r="H22" s="45"/>
      <c r="I22" s="32">
        <v>0</v>
      </c>
      <c r="J22" s="32">
        <f t="shared" si="0"/>
        <v>1.1819</v>
      </c>
      <c r="K22" s="33">
        <f t="shared" si="1"/>
        <v>108.00639999999999</v>
      </c>
      <c r="L22" s="34">
        <v>44743</v>
      </c>
      <c r="M22" s="51">
        <f t="shared" si="2"/>
        <v>0</v>
      </c>
    </row>
    <row r="23" spans="4:13" x14ac:dyDescent="0.25">
      <c r="D23" s="30">
        <v>8</v>
      </c>
      <c r="E23" s="31"/>
      <c r="F23" s="31"/>
      <c r="G23" s="32"/>
      <c r="H23" s="45"/>
      <c r="I23" s="32">
        <v>0</v>
      </c>
      <c r="J23" s="32">
        <f t="shared" si="0"/>
        <v>1.1949000000000001</v>
      </c>
      <c r="K23" s="33">
        <f t="shared" si="1"/>
        <v>109.20129999999999</v>
      </c>
      <c r="L23" s="34">
        <v>44835</v>
      </c>
      <c r="M23" s="51">
        <f t="shared" si="2"/>
        <v>0</v>
      </c>
    </row>
    <row r="24" spans="4:13" x14ac:dyDescent="0.25">
      <c r="D24" s="30">
        <v>9</v>
      </c>
      <c r="E24" s="31"/>
      <c r="F24" s="31"/>
      <c r="G24" s="32"/>
      <c r="H24" s="45"/>
      <c r="I24" s="32">
        <v>0</v>
      </c>
      <c r="J24" s="32">
        <f t="shared" si="0"/>
        <v>1.2081999999999999</v>
      </c>
      <c r="K24" s="33">
        <f t="shared" si="1"/>
        <v>110.40949999999999</v>
      </c>
      <c r="L24" s="34">
        <v>44927</v>
      </c>
      <c r="M24" s="51">
        <f t="shared" si="2"/>
        <v>0</v>
      </c>
    </row>
    <row r="25" spans="4:13" x14ac:dyDescent="0.25">
      <c r="D25" s="30">
        <v>10</v>
      </c>
      <c r="E25" s="31"/>
      <c r="F25" s="31"/>
      <c r="G25" s="32"/>
      <c r="H25" s="45"/>
      <c r="I25" s="32">
        <v>0</v>
      </c>
      <c r="J25" s="32">
        <f t="shared" si="0"/>
        <v>1.2215</v>
      </c>
      <c r="K25" s="33">
        <f t="shared" si="1"/>
        <v>111.631</v>
      </c>
      <c r="L25" s="34">
        <v>45017</v>
      </c>
      <c r="M25" s="51">
        <f t="shared" si="2"/>
        <v>0</v>
      </c>
    </row>
    <row r="26" spans="4:13" x14ac:dyDescent="0.25">
      <c r="D26" s="30">
        <v>11</v>
      </c>
      <c r="E26" s="31"/>
      <c r="F26" s="31"/>
      <c r="G26" s="32"/>
      <c r="H26" s="45"/>
      <c r="I26" s="32">
        <v>0</v>
      </c>
      <c r="J26" s="32">
        <f t="shared" si="0"/>
        <v>1.2350000000000001</v>
      </c>
      <c r="K26" s="33">
        <f t="shared" si="1"/>
        <v>112.866</v>
      </c>
      <c r="L26" s="34">
        <v>45108</v>
      </c>
      <c r="M26" s="51">
        <f t="shared" si="2"/>
        <v>0</v>
      </c>
    </row>
    <row r="27" spans="4:13" x14ac:dyDescent="0.25">
      <c r="D27" s="30">
        <v>12</v>
      </c>
      <c r="E27" s="31"/>
      <c r="F27" s="31"/>
      <c r="G27" s="32"/>
      <c r="H27" s="45"/>
      <c r="I27" s="32">
        <v>0</v>
      </c>
      <c r="J27" s="32">
        <f t="shared" si="0"/>
        <v>1.2486999999999999</v>
      </c>
      <c r="K27" s="33">
        <f t="shared" si="1"/>
        <v>114.1147</v>
      </c>
      <c r="L27" s="34">
        <v>45200</v>
      </c>
      <c r="M27" s="51">
        <f t="shared" si="2"/>
        <v>0</v>
      </c>
    </row>
    <row r="28" spans="4:13" x14ac:dyDescent="0.25">
      <c r="D28" s="30">
        <v>13</v>
      </c>
      <c r="E28" s="31"/>
      <c r="F28" s="31"/>
      <c r="G28" s="32"/>
      <c r="H28" s="45"/>
      <c r="I28" s="32">
        <v>0</v>
      </c>
      <c r="J28" s="32">
        <f t="shared" si="0"/>
        <v>1.2625</v>
      </c>
      <c r="K28" s="33">
        <f t="shared" si="1"/>
        <v>115.3772</v>
      </c>
      <c r="L28" s="34">
        <v>45292</v>
      </c>
      <c r="M28" s="51">
        <f t="shared" si="2"/>
        <v>0</v>
      </c>
    </row>
    <row r="29" spans="4:13" x14ac:dyDescent="0.25">
      <c r="D29" s="30">
        <v>14</v>
      </c>
      <c r="E29" s="31"/>
      <c r="F29" s="31"/>
      <c r="G29" s="32"/>
      <c r="H29" s="45"/>
      <c r="I29" s="32">
        <v>0</v>
      </c>
      <c r="J29" s="32">
        <f t="shared" si="0"/>
        <v>1.2765</v>
      </c>
      <c r="K29" s="33">
        <f t="shared" si="1"/>
        <v>116.6537</v>
      </c>
      <c r="L29" s="34">
        <v>45383</v>
      </c>
      <c r="M29" s="51">
        <f t="shared" si="2"/>
        <v>0</v>
      </c>
    </row>
    <row r="30" spans="4:13" x14ac:dyDescent="0.25">
      <c r="D30" s="30">
        <v>15</v>
      </c>
      <c r="E30" s="31"/>
      <c r="F30" s="31"/>
      <c r="G30" s="32"/>
      <c r="H30" s="45"/>
      <c r="I30" s="32">
        <v>0</v>
      </c>
      <c r="J30" s="32">
        <f t="shared" si="0"/>
        <v>1.2906</v>
      </c>
      <c r="K30" s="33">
        <f t="shared" si="1"/>
        <v>117.9443</v>
      </c>
      <c r="L30" s="34">
        <v>45474</v>
      </c>
      <c r="M30" s="51">
        <f t="shared" si="2"/>
        <v>0</v>
      </c>
    </row>
    <row r="31" spans="4:13" x14ac:dyDescent="0.25">
      <c r="D31" s="30">
        <v>16</v>
      </c>
      <c r="E31" s="31"/>
      <c r="F31" s="31"/>
      <c r="G31" s="32"/>
      <c r="H31" s="45"/>
      <c r="I31" s="32">
        <v>0</v>
      </c>
      <c r="J31" s="32">
        <f t="shared" si="0"/>
        <v>1.3048999999999999</v>
      </c>
      <c r="K31" s="33">
        <f t="shared" si="1"/>
        <v>119.2492</v>
      </c>
      <c r="L31" s="34">
        <v>45566</v>
      </c>
      <c r="M31" s="51">
        <f t="shared" si="2"/>
        <v>0</v>
      </c>
    </row>
    <row r="32" spans="4:13" x14ac:dyDescent="0.25">
      <c r="D32" s="30">
        <v>17</v>
      </c>
      <c r="E32" s="31"/>
      <c r="F32" s="31"/>
      <c r="G32" s="32"/>
      <c r="H32" s="45"/>
      <c r="I32" s="32">
        <v>0</v>
      </c>
      <c r="J32" s="32">
        <f t="shared" si="0"/>
        <v>1.3192999999999999</v>
      </c>
      <c r="K32" s="33">
        <f t="shared" si="1"/>
        <v>120.5685</v>
      </c>
      <c r="L32" s="34">
        <v>45658</v>
      </c>
      <c r="M32" s="51">
        <f t="shared" si="2"/>
        <v>0</v>
      </c>
    </row>
    <row r="33" spans="4:13" x14ac:dyDescent="0.25">
      <c r="D33" s="30">
        <v>18</v>
      </c>
      <c r="E33" s="31"/>
      <c r="F33" s="31"/>
      <c r="G33" s="32"/>
      <c r="H33" s="45"/>
      <c r="I33" s="32">
        <v>0</v>
      </c>
      <c r="J33" s="32">
        <f t="shared" si="0"/>
        <v>1.3339000000000001</v>
      </c>
      <c r="K33" s="33">
        <f t="shared" si="1"/>
        <v>121.9024</v>
      </c>
      <c r="L33" s="34">
        <v>45748</v>
      </c>
      <c r="M33" s="51">
        <f t="shared" si="2"/>
        <v>0</v>
      </c>
    </row>
    <row r="34" spans="4:13" x14ac:dyDescent="0.25">
      <c r="D34" s="30">
        <v>19</v>
      </c>
      <c r="E34" s="31"/>
      <c r="F34" s="31"/>
      <c r="G34" s="32"/>
      <c r="H34" s="45"/>
      <c r="I34" s="32">
        <v>0</v>
      </c>
      <c r="J34" s="32">
        <f t="shared" si="0"/>
        <v>1.3487</v>
      </c>
      <c r="K34" s="33">
        <f t="shared" si="1"/>
        <v>123.25109999999999</v>
      </c>
      <c r="L34" s="34">
        <v>45839</v>
      </c>
      <c r="M34" s="51">
        <f t="shared" si="2"/>
        <v>0</v>
      </c>
    </row>
    <row r="35" spans="4:13" x14ac:dyDescent="0.25">
      <c r="D35" s="30">
        <v>20</v>
      </c>
      <c r="E35" s="31"/>
      <c r="F35" s="31"/>
      <c r="G35" s="32"/>
      <c r="H35" s="45"/>
      <c r="I35" s="32">
        <v>0</v>
      </c>
      <c r="J35" s="32">
        <f t="shared" si="0"/>
        <v>1.3635999999999999</v>
      </c>
      <c r="K35" s="33">
        <f t="shared" si="1"/>
        <v>124.6147</v>
      </c>
      <c r="L35" s="34">
        <v>45931</v>
      </c>
      <c r="M35" s="51">
        <f t="shared" si="2"/>
        <v>0</v>
      </c>
    </row>
    <row r="36" spans="4:13" x14ac:dyDescent="0.25">
      <c r="D36" s="30">
        <v>21</v>
      </c>
      <c r="E36" s="31"/>
      <c r="F36" s="31"/>
      <c r="G36" s="32"/>
      <c r="H36" s="45"/>
      <c r="I36" s="32">
        <v>0</v>
      </c>
      <c r="J36" s="32">
        <f t="shared" si="0"/>
        <v>1.3787</v>
      </c>
      <c r="K36" s="33">
        <f t="shared" si="1"/>
        <v>125.99339999999999</v>
      </c>
      <c r="L36" s="34">
        <v>46023</v>
      </c>
      <c r="M36" s="51">
        <f t="shared" si="2"/>
        <v>0</v>
      </c>
    </row>
    <row r="37" spans="4:13" x14ac:dyDescent="0.25">
      <c r="D37" s="30">
        <v>22</v>
      </c>
      <c r="E37" s="31"/>
      <c r="F37" s="31"/>
      <c r="G37" s="32"/>
      <c r="H37" s="45"/>
      <c r="I37" s="32">
        <v>0</v>
      </c>
      <c r="J37" s="32">
        <f t="shared" si="0"/>
        <v>1.3938999999999999</v>
      </c>
      <c r="K37" s="33">
        <f t="shared" si="1"/>
        <v>127.3873</v>
      </c>
      <c r="L37" s="34">
        <v>46113</v>
      </c>
      <c r="M37" s="51">
        <f t="shared" si="2"/>
        <v>0</v>
      </c>
    </row>
    <row r="38" spans="4:13" x14ac:dyDescent="0.25">
      <c r="D38" s="30">
        <v>23</v>
      </c>
      <c r="E38" s="31"/>
      <c r="F38" s="31"/>
      <c r="G38" s="32"/>
      <c r="H38" s="45"/>
      <c r="I38" s="32">
        <v>0</v>
      </c>
      <c r="J38" s="32">
        <f t="shared" si="0"/>
        <v>1.4094</v>
      </c>
      <c r="K38" s="33">
        <f t="shared" si="1"/>
        <v>128.79669999999999</v>
      </c>
      <c r="L38" s="34">
        <v>46204</v>
      </c>
      <c r="M38" s="51">
        <f t="shared" si="2"/>
        <v>0</v>
      </c>
    </row>
    <row r="39" spans="4:13" x14ac:dyDescent="0.25">
      <c r="D39" s="30">
        <v>24</v>
      </c>
      <c r="E39" s="31"/>
      <c r="F39" s="31"/>
      <c r="G39" s="32"/>
      <c r="H39" s="45"/>
      <c r="I39" s="32">
        <v>0</v>
      </c>
      <c r="J39" s="32">
        <f t="shared" si="0"/>
        <v>1.425</v>
      </c>
      <c r="K39" s="33">
        <f t="shared" si="1"/>
        <v>130.2217</v>
      </c>
      <c r="L39" s="34">
        <v>46296</v>
      </c>
      <c r="M39" s="51">
        <f t="shared" si="2"/>
        <v>0</v>
      </c>
    </row>
    <row r="40" spans="4:13" x14ac:dyDescent="0.25">
      <c r="D40" s="30">
        <v>25</v>
      </c>
      <c r="E40" s="31"/>
      <c r="F40" s="31"/>
      <c r="G40" s="32"/>
      <c r="H40" s="45"/>
      <c r="I40" s="32">
        <v>0</v>
      </c>
      <c r="J40" s="32">
        <f t="shared" si="0"/>
        <v>1.4407000000000001</v>
      </c>
      <c r="K40" s="33">
        <f t="shared" si="1"/>
        <v>131.66239999999999</v>
      </c>
      <c r="L40" s="34">
        <v>46388</v>
      </c>
      <c r="M40" s="51">
        <f t="shared" si="2"/>
        <v>0</v>
      </c>
    </row>
    <row r="41" spans="4:13" x14ac:dyDescent="0.25">
      <c r="D41" s="30">
        <v>26</v>
      </c>
      <c r="E41" s="31"/>
      <c r="F41" s="31"/>
      <c r="G41" s="32"/>
      <c r="H41" s="45"/>
      <c r="I41" s="32">
        <v>0</v>
      </c>
      <c r="J41" s="32">
        <f t="shared" si="0"/>
        <v>1.4567000000000001</v>
      </c>
      <c r="K41" s="33">
        <f t="shared" si="1"/>
        <v>133.1191</v>
      </c>
      <c r="L41" s="34">
        <v>46478</v>
      </c>
      <c r="M41" s="51">
        <f t="shared" si="2"/>
        <v>0</v>
      </c>
    </row>
    <row r="42" spans="4:13" x14ac:dyDescent="0.25">
      <c r="D42" s="30">
        <v>27</v>
      </c>
      <c r="E42" s="31"/>
      <c r="F42" s="31"/>
      <c r="G42" s="32"/>
      <c r="H42" s="45"/>
      <c r="I42" s="32">
        <v>0</v>
      </c>
      <c r="J42" s="32">
        <f t="shared" si="0"/>
        <v>1.4728000000000001</v>
      </c>
      <c r="K42" s="33">
        <f t="shared" si="1"/>
        <v>134.59190000000001</v>
      </c>
      <c r="L42" s="34">
        <v>46569</v>
      </c>
      <c r="M42" s="51">
        <f t="shared" si="2"/>
        <v>0</v>
      </c>
    </row>
    <row r="43" spans="4:13" x14ac:dyDescent="0.25">
      <c r="D43" s="30">
        <v>28</v>
      </c>
      <c r="E43" s="31"/>
      <c r="F43" s="31"/>
      <c r="G43" s="32"/>
      <c r="H43" s="45"/>
      <c r="I43" s="32">
        <v>0</v>
      </c>
      <c r="J43" s="32">
        <f t="shared" si="0"/>
        <v>1.4891000000000001</v>
      </c>
      <c r="K43" s="33">
        <f t="shared" si="1"/>
        <v>136.08100000000002</v>
      </c>
      <c r="L43" s="34">
        <v>46661</v>
      </c>
      <c r="M43" s="51">
        <f t="shared" si="2"/>
        <v>0</v>
      </c>
    </row>
    <row r="44" spans="4:13" x14ac:dyDescent="0.25">
      <c r="D44" s="30">
        <v>29</v>
      </c>
      <c r="E44" s="31"/>
      <c r="F44" s="31"/>
      <c r="G44" s="32"/>
      <c r="H44" s="45"/>
      <c r="I44" s="32">
        <v>0</v>
      </c>
      <c r="J44" s="32">
        <f t="shared" si="0"/>
        <v>1.5056</v>
      </c>
      <c r="K44" s="33">
        <f t="shared" si="1"/>
        <v>137.5866</v>
      </c>
      <c r="L44" s="34">
        <v>46753</v>
      </c>
      <c r="M44" s="51">
        <f t="shared" si="2"/>
        <v>0</v>
      </c>
    </row>
    <row r="45" spans="4:13" x14ac:dyDescent="0.25">
      <c r="D45" s="30">
        <v>30</v>
      </c>
      <c r="E45" s="31"/>
      <c r="F45" s="31"/>
      <c r="G45" s="32"/>
      <c r="H45" s="45"/>
      <c r="I45" s="32">
        <v>0</v>
      </c>
      <c r="J45" s="32">
        <f t="shared" si="0"/>
        <v>1.5222</v>
      </c>
      <c r="K45" s="33">
        <f t="shared" si="1"/>
        <v>139.1088</v>
      </c>
      <c r="L45" s="34">
        <v>46844</v>
      </c>
      <c r="M45" s="51">
        <f t="shared" si="2"/>
        <v>0</v>
      </c>
    </row>
    <row r="46" spans="4:13" x14ac:dyDescent="0.25">
      <c r="D46" s="30">
        <v>31</v>
      </c>
      <c r="E46" s="31"/>
      <c r="F46" s="31"/>
      <c r="G46" s="32"/>
      <c r="H46" s="45"/>
      <c r="I46" s="32">
        <v>0</v>
      </c>
      <c r="J46" s="32">
        <f t="shared" si="0"/>
        <v>1.5389999999999999</v>
      </c>
      <c r="K46" s="33">
        <f t="shared" si="1"/>
        <v>140.64779999999999</v>
      </c>
      <c r="L46" s="34">
        <v>46935</v>
      </c>
      <c r="M46" s="51">
        <f t="shared" si="2"/>
        <v>0</v>
      </c>
    </row>
    <row r="47" spans="4:13" x14ac:dyDescent="0.25">
      <c r="D47" s="30">
        <v>32</v>
      </c>
      <c r="E47" s="31"/>
      <c r="F47" s="31"/>
      <c r="G47" s="32"/>
      <c r="H47" s="45"/>
      <c r="I47" s="32">
        <v>0</v>
      </c>
      <c r="J47" s="32">
        <f t="shared" si="0"/>
        <v>1.5561</v>
      </c>
      <c r="K47" s="33">
        <f t="shared" si="1"/>
        <v>142.20389999999998</v>
      </c>
      <c r="L47" s="34">
        <v>47027</v>
      </c>
      <c r="M47" s="51">
        <f t="shared" si="2"/>
        <v>0</v>
      </c>
    </row>
    <row r="48" spans="4:13" x14ac:dyDescent="0.25">
      <c r="D48" s="30">
        <v>33</v>
      </c>
      <c r="E48" s="31"/>
      <c r="F48" s="31"/>
      <c r="G48" s="32"/>
      <c r="H48" s="45"/>
      <c r="I48" s="32">
        <v>0</v>
      </c>
      <c r="J48" s="32">
        <f t="shared" si="0"/>
        <v>1.5732999999999999</v>
      </c>
      <c r="K48" s="33">
        <f t="shared" si="1"/>
        <v>143.77719999999997</v>
      </c>
      <c r="L48" s="34">
        <v>47119</v>
      </c>
      <c r="M48" s="51">
        <f t="shared" si="2"/>
        <v>0</v>
      </c>
    </row>
    <row r="49" spans="4:13" x14ac:dyDescent="0.25">
      <c r="D49" s="30">
        <v>34</v>
      </c>
      <c r="E49" s="31"/>
      <c r="F49" s="31"/>
      <c r="G49" s="32"/>
      <c r="H49" s="45"/>
      <c r="I49" s="32">
        <v>0</v>
      </c>
      <c r="J49" s="32">
        <f t="shared" si="0"/>
        <v>1.5907</v>
      </c>
      <c r="K49" s="33">
        <f t="shared" si="1"/>
        <v>145.36789999999996</v>
      </c>
      <c r="L49" s="34">
        <v>47209</v>
      </c>
      <c r="M49" s="51">
        <f t="shared" si="2"/>
        <v>0</v>
      </c>
    </row>
    <row r="50" spans="4:13" x14ac:dyDescent="0.25">
      <c r="D50" s="30">
        <v>35</v>
      </c>
      <c r="E50" s="31"/>
      <c r="F50" s="31"/>
      <c r="G50" s="32"/>
      <c r="H50" s="45"/>
      <c r="I50" s="32">
        <v>0</v>
      </c>
      <c r="J50" s="32">
        <f t="shared" si="0"/>
        <v>1.6083000000000001</v>
      </c>
      <c r="K50" s="33">
        <f t="shared" si="1"/>
        <v>146.97619999999998</v>
      </c>
      <c r="L50" s="34">
        <v>47300</v>
      </c>
      <c r="M50" s="51">
        <f t="shared" si="2"/>
        <v>0</v>
      </c>
    </row>
    <row r="51" spans="4:13" x14ac:dyDescent="0.25">
      <c r="D51" s="30">
        <v>36</v>
      </c>
      <c r="E51" s="31"/>
      <c r="F51" s="31"/>
      <c r="G51" s="32"/>
      <c r="H51" s="45"/>
      <c r="I51" s="32">
        <v>0</v>
      </c>
      <c r="J51" s="32">
        <f t="shared" si="0"/>
        <v>1.6261000000000001</v>
      </c>
      <c r="K51" s="33">
        <f t="shared" si="1"/>
        <v>148.60229999999999</v>
      </c>
      <c r="L51" s="34">
        <v>47392</v>
      </c>
      <c r="M51" s="51">
        <f t="shared" si="2"/>
        <v>0</v>
      </c>
    </row>
    <row r="52" spans="4:13" x14ac:dyDescent="0.25">
      <c r="D52" s="30">
        <v>37</v>
      </c>
      <c r="E52" s="31"/>
      <c r="F52" s="31"/>
      <c r="G52" s="32"/>
      <c r="H52" s="45"/>
      <c r="I52" s="32">
        <v>0</v>
      </c>
      <c r="J52" s="32">
        <f t="shared" si="0"/>
        <v>1.6440999999999999</v>
      </c>
      <c r="K52" s="33">
        <f t="shared" si="1"/>
        <v>150.24639999999999</v>
      </c>
      <c r="L52" s="34">
        <v>47484</v>
      </c>
      <c r="M52" s="51">
        <f t="shared" si="2"/>
        <v>0</v>
      </c>
    </row>
    <row r="53" spans="4:13" x14ac:dyDescent="0.25">
      <c r="D53" s="30">
        <v>38</v>
      </c>
      <c r="E53" s="31"/>
      <c r="F53" s="31"/>
      <c r="G53" s="32"/>
      <c r="H53" s="45"/>
      <c r="I53" s="32">
        <v>0</v>
      </c>
      <c r="J53" s="32">
        <f t="shared" si="0"/>
        <v>1.6623000000000001</v>
      </c>
      <c r="K53" s="33">
        <f t="shared" si="1"/>
        <v>151.90869999999998</v>
      </c>
      <c r="L53" s="34">
        <v>47574</v>
      </c>
      <c r="M53" s="51">
        <f t="shared" si="2"/>
        <v>0</v>
      </c>
    </row>
    <row r="54" spans="4:13" x14ac:dyDescent="0.25">
      <c r="D54" s="30">
        <v>39</v>
      </c>
      <c r="E54" s="31"/>
      <c r="F54" s="31"/>
      <c r="G54" s="32"/>
      <c r="H54" s="45"/>
      <c r="I54" s="32">
        <v>0</v>
      </c>
      <c r="J54" s="32">
        <f t="shared" si="0"/>
        <v>1.6807000000000001</v>
      </c>
      <c r="K54" s="33">
        <f t="shared" si="1"/>
        <v>153.58939999999998</v>
      </c>
      <c r="L54" s="34">
        <v>47665</v>
      </c>
      <c r="M54" s="51">
        <f t="shared" si="2"/>
        <v>0</v>
      </c>
    </row>
    <row r="55" spans="4:13" x14ac:dyDescent="0.25">
      <c r="D55" s="30">
        <v>40</v>
      </c>
      <c r="E55" s="31"/>
      <c r="F55" s="31"/>
      <c r="G55" s="32"/>
      <c r="H55" s="45"/>
      <c r="I55" s="32">
        <v>0</v>
      </c>
      <c r="J55" s="32">
        <f t="shared" si="0"/>
        <v>1.6993</v>
      </c>
      <c r="K55" s="33">
        <f t="shared" si="1"/>
        <v>155.28869999999998</v>
      </c>
      <c r="L55" s="34">
        <v>47757</v>
      </c>
      <c r="M55" s="51">
        <f t="shared" si="2"/>
        <v>0</v>
      </c>
    </row>
    <row r="56" spans="4:13" x14ac:dyDescent="0.25">
      <c r="D56" s="30">
        <v>41</v>
      </c>
      <c r="E56" s="31"/>
      <c r="F56" s="31"/>
      <c r="G56" s="32"/>
      <c r="H56" s="45"/>
      <c r="I56" s="32">
        <v>0</v>
      </c>
      <c r="J56" s="32">
        <f t="shared" si="0"/>
        <v>1.7181</v>
      </c>
      <c r="K56" s="33">
        <f t="shared" si="1"/>
        <v>157.00679999999997</v>
      </c>
      <c r="L56" s="34">
        <v>47849</v>
      </c>
      <c r="M56" s="51">
        <f t="shared" si="2"/>
        <v>0</v>
      </c>
    </row>
    <row r="57" spans="4:13" x14ac:dyDescent="0.25">
      <c r="D57" s="30">
        <v>42</v>
      </c>
      <c r="E57" s="31"/>
      <c r="F57" s="31"/>
      <c r="G57" s="32"/>
      <c r="H57" s="45"/>
      <c r="I57" s="32">
        <v>0</v>
      </c>
      <c r="J57" s="32">
        <f t="shared" si="0"/>
        <v>1.7371000000000001</v>
      </c>
      <c r="K57" s="33">
        <f t="shared" si="1"/>
        <v>158.74389999999997</v>
      </c>
      <c r="L57" s="34">
        <v>47939</v>
      </c>
      <c r="M57" s="51">
        <f t="shared" si="2"/>
        <v>0</v>
      </c>
    </row>
    <row r="58" spans="4:13" x14ac:dyDescent="0.25">
      <c r="D58" s="30">
        <v>43</v>
      </c>
      <c r="E58" s="31"/>
      <c r="F58" s="31"/>
      <c r="G58" s="32"/>
      <c r="H58" s="45"/>
      <c r="I58" s="32">
        <v>0</v>
      </c>
      <c r="J58" s="32">
        <f t="shared" si="0"/>
        <v>1.7563</v>
      </c>
      <c r="K58" s="33">
        <f t="shared" si="1"/>
        <v>160.50019999999998</v>
      </c>
      <c r="L58" s="34">
        <v>48030</v>
      </c>
      <c r="M58" s="51">
        <f t="shared" si="2"/>
        <v>0</v>
      </c>
    </row>
    <row r="59" spans="4:13" x14ac:dyDescent="0.25">
      <c r="D59" s="30">
        <v>44</v>
      </c>
      <c r="E59" s="31"/>
      <c r="F59" s="31"/>
      <c r="G59" s="32"/>
      <c r="H59" s="45"/>
      <c r="I59" s="32">
        <v>0</v>
      </c>
      <c r="J59" s="32">
        <f t="shared" si="0"/>
        <v>1.7757000000000001</v>
      </c>
      <c r="K59" s="33">
        <f t="shared" si="1"/>
        <v>162.27589999999998</v>
      </c>
      <c r="L59" s="34">
        <v>48122</v>
      </c>
      <c r="M59" s="51">
        <f t="shared" si="2"/>
        <v>0</v>
      </c>
    </row>
    <row r="60" spans="4:13" x14ac:dyDescent="0.25">
      <c r="D60" s="30">
        <v>45</v>
      </c>
      <c r="E60" s="31"/>
      <c r="F60" s="31"/>
      <c r="G60" s="32"/>
      <c r="H60" s="45"/>
      <c r="I60" s="32">
        <v>0</v>
      </c>
      <c r="J60" s="32">
        <f t="shared" si="0"/>
        <v>1.7954000000000001</v>
      </c>
      <c r="K60" s="33">
        <f t="shared" si="1"/>
        <v>164.07129999999998</v>
      </c>
      <c r="L60" s="34">
        <v>48214</v>
      </c>
      <c r="M60" s="51">
        <f t="shared" si="2"/>
        <v>0</v>
      </c>
    </row>
    <row r="61" spans="4:13" x14ac:dyDescent="0.25">
      <c r="D61" s="30">
        <v>46</v>
      </c>
      <c r="E61" s="31"/>
      <c r="F61" s="31"/>
      <c r="G61" s="32"/>
      <c r="H61" s="45"/>
      <c r="I61" s="32">
        <v>0</v>
      </c>
      <c r="J61" s="32">
        <f t="shared" si="0"/>
        <v>1.8151999999999999</v>
      </c>
      <c r="K61" s="33">
        <f t="shared" si="1"/>
        <v>165.88649999999998</v>
      </c>
      <c r="L61" s="34">
        <v>48305</v>
      </c>
      <c r="M61" s="51">
        <f t="shared" si="2"/>
        <v>0</v>
      </c>
    </row>
    <row r="62" spans="4:13" x14ac:dyDescent="0.25">
      <c r="D62" s="30">
        <v>47</v>
      </c>
      <c r="E62" s="31"/>
      <c r="F62" s="31"/>
      <c r="G62" s="32"/>
      <c r="H62" s="45"/>
      <c r="I62" s="32">
        <v>0</v>
      </c>
      <c r="J62" s="32">
        <f t="shared" si="0"/>
        <v>1.8352999999999999</v>
      </c>
      <c r="K62" s="33">
        <f t="shared" si="1"/>
        <v>167.72179999999997</v>
      </c>
      <c r="L62" s="34">
        <v>48396</v>
      </c>
      <c r="M62" s="51">
        <f t="shared" si="2"/>
        <v>0</v>
      </c>
    </row>
    <row r="63" spans="4:13" x14ac:dyDescent="0.25">
      <c r="D63" s="30">
        <v>48</v>
      </c>
      <c r="E63" s="31"/>
      <c r="F63" s="31"/>
      <c r="G63" s="32"/>
      <c r="H63" s="45"/>
      <c r="I63" s="32">
        <v>0</v>
      </c>
      <c r="J63" s="32">
        <f t="shared" si="0"/>
        <v>1.8555999999999999</v>
      </c>
      <c r="K63" s="33">
        <f t="shared" si="1"/>
        <v>169.57739999999998</v>
      </c>
      <c r="L63" s="34">
        <v>48488</v>
      </c>
      <c r="M63" s="51">
        <f t="shared" si="2"/>
        <v>0</v>
      </c>
    </row>
    <row r="64" spans="4:13" x14ac:dyDescent="0.25">
      <c r="D64" s="30">
        <v>49</v>
      </c>
      <c r="E64" s="31"/>
      <c r="F64" s="31"/>
      <c r="G64" s="32"/>
      <c r="H64" s="45"/>
      <c r="I64" s="32">
        <v>0</v>
      </c>
      <c r="J64" s="32">
        <f t="shared" si="0"/>
        <v>1.8762000000000001</v>
      </c>
      <c r="K64" s="33">
        <f t="shared" si="1"/>
        <v>171.45359999999999</v>
      </c>
      <c r="L64" s="34">
        <v>48580</v>
      </c>
      <c r="M64" s="51">
        <f t="shared" si="2"/>
        <v>0</v>
      </c>
    </row>
    <row r="65" spans="4:13" x14ac:dyDescent="0.25">
      <c r="D65" s="30">
        <v>50</v>
      </c>
      <c r="E65" s="31"/>
      <c r="F65" s="31"/>
      <c r="G65" s="32"/>
      <c r="H65" s="45"/>
      <c r="I65" s="32">
        <v>0</v>
      </c>
      <c r="J65" s="32">
        <f t="shared" si="0"/>
        <v>1.8969</v>
      </c>
      <c r="K65" s="33">
        <f t="shared" si="1"/>
        <v>173.35049999999998</v>
      </c>
      <c r="L65" s="34">
        <v>48670</v>
      </c>
      <c r="M65" s="51">
        <f t="shared" si="2"/>
        <v>0</v>
      </c>
    </row>
    <row r="66" spans="4:13" x14ac:dyDescent="0.25">
      <c r="D66" s="30">
        <v>51</v>
      </c>
      <c r="E66" s="31"/>
      <c r="F66" s="31"/>
      <c r="G66" s="32"/>
      <c r="H66" s="45"/>
      <c r="I66" s="32">
        <v>0</v>
      </c>
      <c r="J66" s="32">
        <f t="shared" si="0"/>
        <v>1.9178999999999999</v>
      </c>
      <c r="K66" s="33">
        <f t="shared" si="1"/>
        <v>175.26839999999999</v>
      </c>
      <c r="L66" s="34">
        <v>48761</v>
      </c>
      <c r="M66" s="51">
        <f t="shared" si="2"/>
        <v>0</v>
      </c>
    </row>
    <row r="67" spans="4:13" x14ac:dyDescent="0.25">
      <c r="D67" s="30">
        <v>52</v>
      </c>
      <c r="E67" s="31"/>
      <c r="F67" s="31"/>
      <c r="G67" s="32"/>
      <c r="H67" s="45"/>
      <c r="I67" s="32">
        <v>0</v>
      </c>
      <c r="J67" s="32">
        <f t="shared" si="0"/>
        <v>1.9391</v>
      </c>
      <c r="K67" s="33">
        <f t="shared" si="1"/>
        <v>177.20749999999998</v>
      </c>
      <c r="L67" s="34">
        <v>48853</v>
      </c>
      <c r="M67" s="51">
        <f t="shared" si="2"/>
        <v>0</v>
      </c>
    </row>
    <row r="68" spans="4:13" x14ac:dyDescent="0.25">
      <c r="D68" s="30">
        <v>53</v>
      </c>
      <c r="E68" s="31"/>
      <c r="F68" s="31"/>
      <c r="G68" s="32"/>
      <c r="H68" s="45"/>
      <c r="I68" s="32">
        <v>0</v>
      </c>
      <c r="J68" s="32">
        <f t="shared" si="0"/>
        <v>1.9605999999999999</v>
      </c>
      <c r="K68" s="33">
        <f t="shared" si="1"/>
        <v>179.16809999999998</v>
      </c>
      <c r="L68" s="34">
        <v>48945</v>
      </c>
      <c r="M68" s="51">
        <f t="shared" si="2"/>
        <v>0</v>
      </c>
    </row>
    <row r="69" spans="4:13" x14ac:dyDescent="0.25">
      <c r="D69" s="30">
        <v>54</v>
      </c>
      <c r="E69" s="31"/>
      <c r="F69" s="31"/>
      <c r="G69" s="32"/>
      <c r="H69" s="45"/>
      <c r="I69" s="32">
        <v>0</v>
      </c>
      <c r="J69" s="32">
        <f t="shared" si="0"/>
        <v>1.9823</v>
      </c>
      <c r="K69" s="33">
        <f t="shared" si="1"/>
        <v>181.15039999999999</v>
      </c>
      <c r="L69" s="34">
        <v>49035</v>
      </c>
      <c r="M69" s="51">
        <f t="shared" si="2"/>
        <v>0</v>
      </c>
    </row>
    <row r="70" spans="4:13" x14ac:dyDescent="0.25">
      <c r="D70" s="30">
        <v>55</v>
      </c>
      <c r="E70" s="31"/>
      <c r="F70" s="31"/>
      <c r="G70" s="32"/>
      <c r="H70" s="45"/>
      <c r="I70" s="32">
        <v>0</v>
      </c>
      <c r="J70" s="32">
        <f t="shared" si="0"/>
        <v>2.0042</v>
      </c>
      <c r="K70" s="33">
        <f t="shared" si="1"/>
        <v>183.15459999999999</v>
      </c>
      <c r="L70" s="34">
        <v>49126</v>
      </c>
      <c r="M70" s="51">
        <f t="shared" si="2"/>
        <v>0</v>
      </c>
    </row>
    <row r="71" spans="4:13" x14ac:dyDescent="0.25">
      <c r="D71" s="30">
        <v>56</v>
      </c>
      <c r="E71" s="31"/>
      <c r="F71" s="31"/>
      <c r="G71" s="32"/>
      <c r="H71" s="45"/>
      <c r="I71" s="32">
        <v>0</v>
      </c>
      <c r="J71" s="32">
        <f t="shared" si="0"/>
        <v>2.0264000000000002</v>
      </c>
      <c r="K71" s="33">
        <f t="shared" si="1"/>
        <v>185.18099999999998</v>
      </c>
      <c r="L71" s="34">
        <v>49218</v>
      </c>
      <c r="M71" s="51">
        <f t="shared" si="2"/>
        <v>0</v>
      </c>
    </row>
    <row r="72" spans="4:13" x14ac:dyDescent="0.25">
      <c r="D72" s="30">
        <v>57</v>
      </c>
      <c r="E72" s="31"/>
      <c r="F72" s="31"/>
      <c r="G72" s="32"/>
      <c r="H72" s="45"/>
      <c r="I72" s="32">
        <v>0</v>
      </c>
      <c r="J72" s="32">
        <f t="shared" si="0"/>
        <v>2.0488</v>
      </c>
      <c r="K72" s="33">
        <f t="shared" si="1"/>
        <v>187.22979999999998</v>
      </c>
      <c r="L72" s="34">
        <v>49310</v>
      </c>
      <c r="M72" s="51">
        <f t="shared" si="2"/>
        <v>0</v>
      </c>
    </row>
    <row r="73" spans="4:13" x14ac:dyDescent="0.25">
      <c r="D73" s="30">
        <v>58</v>
      </c>
      <c r="E73" s="31"/>
      <c r="F73" s="31"/>
      <c r="G73" s="32"/>
      <c r="H73" s="45"/>
      <c r="I73" s="32">
        <v>0</v>
      </c>
      <c r="J73" s="32">
        <f t="shared" si="0"/>
        <v>2.0714999999999999</v>
      </c>
      <c r="K73" s="33">
        <f t="shared" si="1"/>
        <v>189.30129999999997</v>
      </c>
      <c r="L73" s="34">
        <v>49400</v>
      </c>
      <c r="M73" s="51">
        <f t="shared" si="2"/>
        <v>0</v>
      </c>
    </row>
    <row r="74" spans="4:13" x14ac:dyDescent="0.25">
      <c r="D74" s="30">
        <v>59</v>
      </c>
      <c r="E74" s="31"/>
      <c r="F74" s="31"/>
      <c r="G74" s="32"/>
      <c r="H74" s="45"/>
      <c r="I74" s="32">
        <v>0</v>
      </c>
      <c r="J74" s="32">
        <f t="shared" si="0"/>
        <v>2.0943999999999998</v>
      </c>
      <c r="K74" s="33">
        <f t="shared" si="1"/>
        <v>191.39569999999998</v>
      </c>
      <c r="L74" s="34">
        <v>49491</v>
      </c>
      <c r="M74" s="51">
        <f t="shared" si="2"/>
        <v>0</v>
      </c>
    </row>
    <row r="75" spans="4:13" x14ac:dyDescent="0.25">
      <c r="D75" s="30">
        <v>60</v>
      </c>
      <c r="E75" s="31"/>
      <c r="F75" s="31"/>
      <c r="G75" s="32"/>
      <c r="H75" s="45"/>
      <c r="I75" s="32">
        <v>0</v>
      </c>
      <c r="J75" s="32">
        <f t="shared" si="0"/>
        <v>2.1175999999999999</v>
      </c>
      <c r="K75" s="33">
        <f t="shared" si="1"/>
        <v>193.51329999999999</v>
      </c>
      <c r="L75" s="34">
        <v>49583</v>
      </c>
      <c r="M75" s="51">
        <f t="shared" si="2"/>
        <v>0</v>
      </c>
    </row>
    <row r="76" spans="4:13" x14ac:dyDescent="0.25">
      <c r="D76" s="30">
        <v>61</v>
      </c>
      <c r="E76" s="31"/>
      <c r="F76" s="31"/>
      <c r="G76" s="32"/>
      <c r="H76" s="45"/>
      <c r="I76" s="32">
        <v>0</v>
      </c>
      <c r="J76" s="32">
        <f t="shared" si="0"/>
        <v>2.141</v>
      </c>
      <c r="K76" s="33">
        <f t="shared" si="1"/>
        <v>195.65429999999998</v>
      </c>
      <c r="L76" s="34">
        <v>49675</v>
      </c>
      <c r="M76" s="51">
        <f t="shared" si="2"/>
        <v>0</v>
      </c>
    </row>
    <row r="77" spans="4:13" x14ac:dyDescent="0.25">
      <c r="D77" s="30">
        <v>62</v>
      </c>
      <c r="E77" s="31"/>
      <c r="F77" s="31"/>
      <c r="G77" s="32"/>
      <c r="H77" s="45"/>
      <c r="I77" s="32">
        <v>0</v>
      </c>
      <c r="J77" s="32">
        <f t="shared" si="0"/>
        <v>2.1646999999999998</v>
      </c>
      <c r="K77" s="33">
        <f t="shared" si="1"/>
        <v>197.81899999999999</v>
      </c>
      <c r="L77" s="34">
        <v>49766</v>
      </c>
      <c r="M77" s="51">
        <f t="shared" si="2"/>
        <v>0</v>
      </c>
    </row>
    <row r="78" spans="4:13" x14ac:dyDescent="0.25">
      <c r="D78" s="30">
        <v>63</v>
      </c>
      <c r="E78" s="31"/>
      <c r="F78" s="31"/>
      <c r="G78" s="32"/>
      <c r="H78" s="45"/>
      <c r="I78" s="32">
        <v>0</v>
      </c>
      <c r="J78" s="32">
        <f t="shared" si="0"/>
        <v>2.1886000000000001</v>
      </c>
      <c r="K78" s="33">
        <f t="shared" si="1"/>
        <v>200.0076</v>
      </c>
      <c r="L78" s="34">
        <v>49857</v>
      </c>
      <c r="M78" s="51">
        <f t="shared" si="2"/>
        <v>0</v>
      </c>
    </row>
    <row r="79" spans="4:13" x14ac:dyDescent="0.25">
      <c r="D79" s="30">
        <v>64</v>
      </c>
      <c r="E79" s="31"/>
      <c r="F79" s="31"/>
      <c r="G79" s="32"/>
      <c r="H79" s="45"/>
      <c r="I79" s="32">
        <v>0</v>
      </c>
      <c r="J79" s="32">
        <f t="shared" si="0"/>
        <v>2.2128000000000001</v>
      </c>
      <c r="K79" s="33">
        <f t="shared" si="1"/>
        <v>202.22039999999998</v>
      </c>
      <c r="L79" s="34">
        <v>49949</v>
      </c>
      <c r="M79" s="51">
        <f t="shared" si="2"/>
        <v>0</v>
      </c>
    </row>
    <row r="80" spans="4:13" x14ac:dyDescent="0.25">
      <c r="D80" s="30">
        <v>65</v>
      </c>
      <c r="E80" s="31"/>
      <c r="F80" s="31"/>
      <c r="G80" s="32"/>
      <c r="H80" s="45"/>
      <c r="I80" s="32">
        <v>0</v>
      </c>
      <c r="J80" s="32">
        <f t="shared" si="0"/>
        <v>2.2372999999999998</v>
      </c>
      <c r="K80" s="33">
        <f t="shared" si="1"/>
        <v>204.45769999999999</v>
      </c>
      <c r="L80" s="34">
        <v>50041</v>
      </c>
      <c r="M80" s="51">
        <f t="shared" si="2"/>
        <v>0</v>
      </c>
    </row>
    <row r="81" spans="4:13" x14ac:dyDescent="0.25">
      <c r="D81" s="30">
        <v>66</v>
      </c>
      <c r="E81" s="31"/>
      <c r="F81" s="31"/>
      <c r="G81" s="32"/>
      <c r="H81" s="45"/>
      <c r="I81" s="32">
        <v>0</v>
      </c>
      <c r="J81" s="32">
        <f t="shared" si="0"/>
        <v>2.2621000000000002</v>
      </c>
      <c r="K81" s="33">
        <f t="shared" si="1"/>
        <v>206.71979999999999</v>
      </c>
      <c r="L81" s="34">
        <v>50131</v>
      </c>
      <c r="M81" s="51">
        <f t="shared" si="2"/>
        <v>0</v>
      </c>
    </row>
    <row r="82" spans="4:13" x14ac:dyDescent="0.25">
      <c r="D82" s="30">
        <v>67</v>
      </c>
      <c r="E82" s="31"/>
      <c r="F82" s="31"/>
      <c r="G82" s="32"/>
      <c r="H82" s="45"/>
      <c r="I82" s="32">
        <v>0</v>
      </c>
      <c r="J82" s="32">
        <f t="shared" ref="J82:J145" si="3">TRUNC(K81*$I$9,4)</f>
        <v>2.2871000000000001</v>
      </c>
      <c r="K82" s="33">
        <f t="shared" ref="K82:K145" si="4">K81+J82</f>
        <v>209.0069</v>
      </c>
      <c r="L82" s="34">
        <v>50222</v>
      </c>
      <c r="M82" s="51">
        <f t="shared" ref="M82:M145" si="5">K81+J82-K82</f>
        <v>0</v>
      </c>
    </row>
    <row r="83" spans="4:13" x14ac:dyDescent="0.25">
      <c r="D83" s="30">
        <v>68</v>
      </c>
      <c r="E83" s="31"/>
      <c r="F83" s="31"/>
      <c r="G83" s="32"/>
      <c r="H83" s="45"/>
      <c r="I83" s="32">
        <v>0</v>
      </c>
      <c r="J83" s="32">
        <f t="shared" si="3"/>
        <v>2.3123999999999998</v>
      </c>
      <c r="K83" s="33">
        <f t="shared" si="4"/>
        <v>211.3193</v>
      </c>
      <c r="L83" s="34">
        <v>50314</v>
      </c>
      <c r="M83" s="51">
        <f t="shared" si="5"/>
        <v>0</v>
      </c>
    </row>
    <row r="84" spans="4:13" x14ac:dyDescent="0.25">
      <c r="D84" s="30">
        <v>69</v>
      </c>
      <c r="E84" s="31"/>
      <c r="F84" s="31"/>
      <c r="G84" s="32"/>
      <c r="H84" s="45"/>
      <c r="I84" s="32">
        <v>0</v>
      </c>
      <c r="J84" s="32">
        <f t="shared" si="3"/>
        <v>2.3380000000000001</v>
      </c>
      <c r="K84" s="33">
        <f t="shared" si="4"/>
        <v>213.65729999999999</v>
      </c>
      <c r="L84" s="34">
        <v>50406</v>
      </c>
      <c r="M84" s="51">
        <f t="shared" si="5"/>
        <v>0</v>
      </c>
    </row>
    <row r="85" spans="4:13" x14ac:dyDescent="0.25">
      <c r="D85" s="30">
        <v>70</v>
      </c>
      <c r="E85" s="31"/>
      <c r="F85" s="31"/>
      <c r="G85" s="32"/>
      <c r="H85" s="45"/>
      <c r="I85" s="32">
        <v>0</v>
      </c>
      <c r="J85" s="32">
        <f t="shared" si="3"/>
        <v>2.3639000000000001</v>
      </c>
      <c r="K85" s="33">
        <f t="shared" si="4"/>
        <v>216.02119999999999</v>
      </c>
      <c r="L85" s="34">
        <v>50496</v>
      </c>
      <c r="M85" s="51">
        <f t="shared" si="5"/>
        <v>0</v>
      </c>
    </row>
    <row r="86" spans="4:13" x14ac:dyDescent="0.25">
      <c r="D86" s="30">
        <v>71</v>
      </c>
      <c r="E86" s="31"/>
      <c r="F86" s="31"/>
      <c r="G86" s="32"/>
      <c r="H86" s="45"/>
      <c r="I86" s="32">
        <v>0</v>
      </c>
      <c r="J86" s="32">
        <f t="shared" si="3"/>
        <v>2.39</v>
      </c>
      <c r="K86" s="33">
        <f t="shared" si="4"/>
        <v>218.41119999999998</v>
      </c>
      <c r="L86" s="34">
        <v>50587</v>
      </c>
      <c r="M86" s="51">
        <f t="shared" si="5"/>
        <v>0</v>
      </c>
    </row>
    <row r="87" spans="4:13" x14ac:dyDescent="0.25">
      <c r="D87" s="30">
        <v>72</v>
      </c>
      <c r="E87" s="31"/>
      <c r="F87" s="31"/>
      <c r="G87" s="32"/>
      <c r="H87" s="45"/>
      <c r="I87" s="32">
        <v>0</v>
      </c>
      <c r="J87" s="32">
        <f t="shared" si="3"/>
        <v>2.4165000000000001</v>
      </c>
      <c r="K87" s="33">
        <f t="shared" si="4"/>
        <v>220.82769999999999</v>
      </c>
      <c r="L87" s="34">
        <v>50679</v>
      </c>
      <c r="M87" s="51">
        <f t="shared" si="5"/>
        <v>0</v>
      </c>
    </row>
    <row r="88" spans="4:13" x14ac:dyDescent="0.25">
      <c r="D88" s="30">
        <v>73</v>
      </c>
      <c r="E88" s="31"/>
      <c r="F88" s="31"/>
      <c r="G88" s="32"/>
      <c r="H88" s="45"/>
      <c r="I88" s="32">
        <v>0</v>
      </c>
      <c r="J88" s="32">
        <f t="shared" si="3"/>
        <v>2.4432</v>
      </c>
      <c r="K88" s="33">
        <f t="shared" si="4"/>
        <v>223.27089999999998</v>
      </c>
      <c r="L88" s="34">
        <v>50771</v>
      </c>
      <c r="M88" s="51">
        <f t="shared" si="5"/>
        <v>0</v>
      </c>
    </row>
    <row r="89" spans="4:13" x14ac:dyDescent="0.25">
      <c r="D89" s="30">
        <v>74</v>
      </c>
      <c r="E89" s="31"/>
      <c r="F89" s="31"/>
      <c r="G89" s="32"/>
      <c r="H89" s="45"/>
      <c r="I89" s="32">
        <v>0</v>
      </c>
      <c r="J89" s="32">
        <f t="shared" si="3"/>
        <v>2.4702000000000002</v>
      </c>
      <c r="K89" s="33">
        <f t="shared" si="4"/>
        <v>225.74109999999999</v>
      </c>
      <c r="L89" s="34">
        <v>50861</v>
      </c>
      <c r="M89" s="51">
        <f t="shared" si="5"/>
        <v>0</v>
      </c>
    </row>
    <row r="90" spans="4:13" x14ac:dyDescent="0.25">
      <c r="D90" s="30">
        <v>75</v>
      </c>
      <c r="E90" s="31"/>
      <c r="F90" s="31"/>
      <c r="G90" s="32"/>
      <c r="H90" s="45"/>
      <c r="I90" s="32">
        <v>0</v>
      </c>
      <c r="J90" s="32">
        <f t="shared" si="3"/>
        <v>2.4975000000000001</v>
      </c>
      <c r="K90" s="33">
        <f t="shared" si="4"/>
        <v>228.23859999999999</v>
      </c>
      <c r="L90" s="34">
        <v>50952</v>
      </c>
      <c r="M90" s="51">
        <f t="shared" si="5"/>
        <v>0</v>
      </c>
    </row>
    <row r="91" spans="4:13" x14ac:dyDescent="0.25">
      <c r="D91" s="30">
        <v>76</v>
      </c>
      <c r="E91" s="31"/>
      <c r="F91" s="31"/>
      <c r="G91" s="32"/>
      <c r="H91" s="45"/>
      <c r="I91" s="32">
        <v>0</v>
      </c>
      <c r="J91" s="32">
        <f t="shared" si="3"/>
        <v>2.5251999999999999</v>
      </c>
      <c r="K91" s="33">
        <f t="shared" si="4"/>
        <v>230.7638</v>
      </c>
      <c r="L91" s="34">
        <v>51044</v>
      </c>
      <c r="M91" s="51">
        <f t="shared" si="5"/>
        <v>0</v>
      </c>
    </row>
    <row r="92" spans="4:13" x14ac:dyDescent="0.25">
      <c r="D92" s="30">
        <v>77</v>
      </c>
      <c r="E92" s="31"/>
      <c r="F92" s="31"/>
      <c r="G92" s="32"/>
      <c r="H92" s="45"/>
      <c r="I92" s="32">
        <v>0</v>
      </c>
      <c r="J92" s="32">
        <f t="shared" si="3"/>
        <v>2.5531000000000001</v>
      </c>
      <c r="K92" s="33">
        <f t="shared" si="4"/>
        <v>233.3169</v>
      </c>
      <c r="L92" s="34">
        <v>51136</v>
      </c>
      <c r="M92" s="51">
        <f t="shared" si="5"/>
        <v>0</v>
      </c>
    </row>
    <row r="93" spans="4:13" x14ac:dyDescent="0.25">
      <c r="D93" s="30">
        <v>78</v>
      </c>
      <c r="E93" s="31"/>
      <c r="F93" s="31"/>
      <c r="G93" s="32"/>
      <c r="H93" s="45"/>
      <c r="I93" s="32">
        <v>0</v>
      </c>
      <c r="J93" s="32">
        <f t="shared" si="3"/>
        <v>2.5813999999999999</v>
      </c>
      <c r="K93" s="33">
        <f t="shared" si="4"/>
        <v>235.89830000000001</v>
      </c>
      <c r="L93" s="34">
        <v>51227</v>
      </c>
      <c r="M93" s="51">
        <f t="shared" si="5"/>
        <v>0</v>
      </c>
    </row>
    <row r="94" spans="4:13" x14ac:dyDescent="0.25">
      <c r="D94" s="30">
        <v>79</v>
      </c>
      <c r="E94" s="31"/>
      <c r="F94" s="31"/>
      <c r="G94" s="32"/>
      <c r="H94" s="45"/>
      <c r="I94" s="32">
        <v>0</v>
      </c>
      <c r="J94" s="32">
        <f t="shared" si="3"/>
        <v>2.6099000000000001</v>
      </c>
      <c r="K94" s="33">
        <f t="shared" si="4"/>
        <v>238.50820000000002</v>
      </c>
      <c r="L94" s="34">
        <v>51318</v>
      </c>
      <c r="M94" s="51">
        <f t="shared" si="5"/>
        <v>0</v>
      </c>
    </row>
    <row r="95" spans="4:13" x14ac:dyDescent="0.25">
      <c r="D95" s="30">
        <v>80</v>
      </c>
      <c r="E95" s="31"/>
      <c r="F95" s="31"/>
      <c r="G95" s="32"/>
      <c r="H95" s="45"/>
      <c r="I95" s="32">
        <v>0</v>
      </c>
      <c r="J95" s="32">
        <f t="shared" si="3"/>
        <v>2.6387999999999998</v>
      </c>
      <c r="K95" s="33">
        <f t="shared" si="4"/>
        <v>241.14700000000002</v>
      </c>
      <c r="L95" s="34">
        <v>51410</v>
      </c>
      <c r="M95" s="51">
        <f t="shared" si="5"/>
        <v>0</v>
      </c>
    </row>
    <row r="96" spans="4:13" x14ac:dyDescent="0.25">
      <c r="D96" s="30">
        <v>81</v>
      </c>
      <c r="E96" s="31"/>
      <c r="F96" s="31"/>
      <c r="G96" s="32"/>
      <c r="H96" s="45"/>
      <c r="I96" s="32">
        <v>0</v>
      </c>
      <c r="J96" s="32">
        <f t="shared" si="3"/>
        <v>2.6680000000000001</v>
      </c>
      <c r="K96" s="33">
        <f t="shared" si="4"/>
        <v>243.81500000000003</v>
      </c>
      <c r="L96" s="34">
        <v>51502</v>
      </c>
      <c r="M96" s="51">
        <f t="shared" si="5"/>
        <v>0</v>
      </c>
    </row>
    <row r="97" spans="4:13" x14ac:dyDescent="0.25">
      <c r="D97" s="30">
        <v>82</v>
      </c>
      <c r="E97" s="31"/>
      <c r="F97" s="31"/>
      <c r="G97" s="32"/>
      <c r="H97" s="45"/>
      <c r="I97" s="32">
        <v>0</v>
      </c>
      <c r="J97" s="32">
        <f t="shared" si="3"/>
        <v>2.6974999999999998</v>
      </c>
      <c r="K97" s="33">
        <f t="shared" si="4"/>
        <v>246.51250000000002</v>
      </c>
      <c r="L97" s="34">
        <v>51592</v>
      </c>
      <c r="M97" s="51">
        <f t="shared" si="5"/>
        <v>0</v>
      </c>
    </row>
    <row r="98" spans="4:13" x14ac:dyDescent="0.25">
      <c r="D98" s="30">
        <v>83</v>
      </c>
      <c r="E98" s="31"/>
      <c r="F98" s="31"/>
      <c r="G98" s="32"/>
      <c r="H98" s="45"/>
      <c r="I98" s="32">
        <v>0</v>
      </c>
      <c r="J98" s="32">
        <f t="shared" si="3"/>
        <v>2.7273999999999998</v>
      </c>
      <c r="K98" s="33">
        <f t="shared" si="4"/>
        <v>249.23990000000001</v>
      </c>
      <c r="L98" s="34">
        <v>51683</v>
      </c>
      <c r="M98" s="51">
        <f t="shared" si="5"/>
        <v>0</v>
      </c>
    </row>
    <row r="99" spans="4:13" x14ac:dyDescent="0.25">
      <c r="D99" s="30">
        <v>84</v>
      </c>
      <c r="E99" s="31"/>
      <c r="F99" s="31"/>
      <c r="G99" s="32"/>
      <c r="H99" s="45"/>
      <c r="I99" s="32">
        <v>0</v>
      </c>
      <c r="J99" s="32">
        <f t="shared" si="3"/>
        <v>2.7574999999999998</v>
      </c>
      <c r="K99" s="33">
        <f t="shared" si="4"/>
        <v>251.9974</v>
      </c>
      <c r="L99" s="34">
        <v>51775</v>
      </c>
      <c r="M99" s="51">
        <f t="shared" si="5"/>
        <v>0</v>
      </c>
    </row>
    <row r="100" spans="4:13" x14ac:dyDescent="0.25">
      <c r="D100" s="30">
        <v>85</v>
      </c>
      <c r="E100" s="31"/>
      <c r="F100" s="31"/>
      <c r="G100" s="32"/>
      <c r="H100" s="45"/>
      <c r="I100" s="32">
        <v>0</v>
      </c>
      <c r="J100" s="32">
        <f t="shared" si="3"/>
        <v>2.7879999999999998</v>
      </c>
      <c r="K100" s="33">
        <f t="shared" si="4"/>
        <v>254.78540000000001</v>
      </c>
      <c r="L100" s="34">
        <v>51867</v>
      </c>
      <c r="M100" s="51">
        <f t="shared" si="5"/>
        <v>0</v>
      </c>
    </row>
    <row r="101" spans="4:13" x14ac:dyDescent="0.25">
      <c r="D101" s="30">
        <v>86</v>
      </c>
      <c r="E101" s="31"/>
      <c r="F101" s="31"/>
      <c r="G101" s="32"/>
      <c r="H101" s="45"/>
      <c r="I101" s="32">
        <v>0</v>
      </c>
      <c r="J101" s="32">
        <f t="shared" si="3"/>
        <v>2.8189000000000002</v>
      </c>
      <c r="K101" s="33">
        <f t="shared" si="4"/>
        <v>257.60430000000002</v>
      </c>
      <c r="L101" s="34">
        <v>51957</v>
      </c>
      <c r="M101" s="51">
        <f t="shared" si="5"/>
        <v>0</v>
      </c>
    </row>
    <row r="102" spans="4:13" x14ac:dyDescent="0.25">
      <c r="D102" s="30">
        <v>87</v>
      </c>
      <c r="E102" s="31"/>
      <c r="F102" s="31"/>
      <c r="G102" s="32"/>
      <c r="H102" s="45"/>
      <c r="I102" s="32">
        <v>0</v>
      </c>
      <c r="J102" s="32">
        <f t="shared" si="3"/>
        <v>2.8500999999999999</v>
      </c>
      <c r="K102" s="33">
        <f t="shared" si="4"/>
        <v>260.45440000000002</v>
      </c>
      <c r="L102" s="34">
        <v>52048</v>
      </c>
      <c r="M102" s="51">
        <f t="shared" si="5"/>
        <v>0</v>
      </c>
    </row>
    <row r="103" spans="4:13" x14ac:dyDescent="0.25">
      <c r="D103" s="30">
        <v>88</v>
      </c>
      <c r="E103" s="31"/>
      <c r="F103" s="31"/>
      <c r="G103" s="32"/>
      <c r="H103" s="45"/>
      <c r="I103" s="32">
        <v>0</v>
      </c>
      <c r="J103" s="32">
        <f t="shared" si="3"/>
        <v>2.8816000000000002</v>
      </c>
      <c r="K103" s="33">
        <f t="shared" si="4"/>
        <v>263.33600000000001</v>
      </c>
      <c r="L103" s="34">
        <v>52140</v>
      </c>
      <c r="M103" s="51">
        <f t="shared" si="5"/>
        <v>0</v>
      </c>
    </row>
    <row r="104" spans="4:13" x14ac:dyDescent="0.25">
      <c r="D104" s="30">
        <v>89</v>
      </c>
      <c r="E104" s="31"/>
      <c r="F104" s="31"/>
      <c r="G104" s="32"/>
      <c r="H104" s="45"/>
      <c r="I104" s="32">
        <v>0</v>
      </c>
      <c r="J104" s="32">
        <f t="shared" si="3"/>
        <v>2.9135</v>
      </c>
      <c r="K104" s="33">
        <f t="shared" si="4"/>
        <v>266.24950000000001</v>
      </c>
      <c r="L104" s="34">
        <v>52232</v>
      </c>
      <c r="M104" s="51">
        <f t="shared" si="5"/>
        <v>0</v>
      </c>
    </row>
    <row r="105" spans="4:13" x14ac:dyDescent="0.25">
      <c r="D105" s="30">
        <v>90</v>
      </c>
      <c r="E105" s="31"/>
      <c r="F105" s="31"/>
      <c r="G105" s="32"/>
      <c r="H105" s="45"/>
      <c r="I105" s="32">
        <v>0</v>
      </c>
      <c r="J105" s="32">
        <f t="shared" si="3"/>
        <v>2.9457</v>
      </c>
      <c r="K105" s="33">
        <f t="shared" si="4"/>
        <v>269.1952</v>
      </c>
      <c r="L105" s="34">
        <v>52322</v>
      </c>
      <c r="M105" s="51">
        <f t="shared" si="5"/>
        <v>0</v>
      </c>
    </row>
    <row r="106" spans="4:13" x14ac:dyDescent="0.25">
      <c r="D106" s="30">
        <v>91</v>
      </c>
      <c r="E106" s="31"/>
      <c r="F106" s="31"/>
      <c r="G106" s="32"/>
      <c r="H106" s="45"/>
      <c r="I106" s="32">
        <v>0</v>
      </c>
      <c r="J106" s="32">
        <f t="shared" si="3"/>
        <v>2.9782999999999999</v>
      </c>
      <c r="K106" s="33">
        <f t="shared" si="4"/>
        <v>272.17349999999999</v>
      </c>
      <c r="L106" s="34">
        <v>52413</v>
      </c>
      <c r="M106" s="51">
        <f t="shared" si="5"/>
        <v>0</v>
      </c>
    </row>
    <row r="107" spans="4:13" x14ac:dyDescent="0.25">
      <c r="D107" s="30">
        <v>92</v>
      </c>
      <c r="E107" s="31"/>
      <c r="F107" s="31"/>
      <c r="G107" s="32"/>
      <c r="H107" s="45"/>
      <c r="I107" s="32">
        <v>0</v>
      </c>
      <c r="J107" s="32">
        <f t="shared" si="3"/>
        <v>3.0112999999999999</v>
      </c>
      <c r="K107" s="33">
        <f t="shared" si="4"/>
        <v>275.1848</v>
      </c>
      <c r="L107" s="34">
        <v>52505</v>
      </c>
      <c r="M107" s="51">
        <f t="shared" si="5"/>
        <v>0</v>
      </c>
    </row>
    <row r="108" spans="4:13" x14ac:dyDescent="0.25">
      <c r="D108" s="30">
        <v>93</v>
      </c>
      <c r="E108" s="31"/>
      <c r="F108" s="31"/>
      <c r="G108" s="32"/>
      <c r="H108" s="45"/>
      <c r="I108" s="32">
        <v>0</v>
      </c>
      <c r="J108" s="32">
        <f t="shared" si="3"/>
        <v>3.0446</v>
      </c>
      <c r="K108" s="33">
        <f t="shared" si="4"/>
        <v>278.2294</v>
      </c>
      <c r="L108" s="34">
        <v>52597</v>
      </c>
      <c r="M108" s="51">
        <f t="shared" si="5"/>
        <v>0</v>
      </c>
    </row>
    <row r="109" spans="4:13" x14ac:dyDescent="0.25">
      <c r="D109" s="30">
        <v>94</v>
      </c>
      <c r="E109" s="31"/>
      <c r="F109" s="31"/>
      <c r="G109" s="32"/>
      <c r="H109" s="45"/>
      <c r="I109" s="32">
        <v>0</v>
      </c>
      <c r="J109" s="32">
        <f t="shared" si="3"/>
        <v>3.0783</v>
      </c>
      <c r="K109" s="33">
        <f t="shared" si="4"/>
        <v>281.30770000000001</v>
      </c>
      <c r="L109" s="34">
        <v>52688</v>
      </c>
      <c r="M109" s="51">
        <f t="shared" si="5"/>
        <v>0</v>
      </c>
    </row>
    <row r="110" spans="4:13" x14ac:dyDescent="0.25">
      <c r="D110" s="30">
        <v>95</v>
      </c>
      <c r="E110" s="31"/>
      <c r="F110" s="31"/>
      <c r="G110" s="32"/>
      <c r="H110" s="45"/>
      <c r="I110" s="32">
        <v>0</v>
      </c>
      <c r="J110" s="32">
        <f t="shared" si="3"/>
        <v>3.1122999999999998</v>
      </c>
      <c r="K110" s="33">
        <f t="shared" si="4"/>
        <v>284.42</v>
      </c>
      <c r="L110" s="34">
        <v>52779</v>
      </c>
      <c r="M110" s="51">
        <f t="shared" si="5"/>
        <v>0</v>
      </c>
    </row>
    <row r="111" spans="4:13" x14ac:dyDescent="0.25">
      <c r="D111" s="30">
        <v>96</v>
      </c>
      <c r="E111" s="31"/>
      <c r="F111" s="31"/>
      <c r="G111" s="32"/>
      <c r="H111" s="45"/>
      <c r="I111" s="32">
        <v>0</v>
      </c>
      <c r="J111" s="32">
        <f t="shared" si="3"/>
        <v>3.1467999999999998</v>
      </c>
      <c r="K111" s="33">
        <f t="shared" si="4"/>
        <v>287.5668</v>
      </c>
      <c r="L111" s="34">
        <v>52871</v>
      </c>
      <c r="M111" s="51">
        <f t="shared" si="5"/>
        <v>0</v>
      </c>
    </row>
    <row r="112" spans="4:13" x14ac:dyDescent="0.25">
      <c r="D112" s="30">
        <v>97</v>
      </c>
      <c r="E112" s="31"/>
      <c r="F112" s="31"/>
      <c r="G112" s="32"/>
      <c r="H112" s="45"/>
      <c r="I112" s="32">
        <v>0</v>
      </c>
      <c r="J112" s="32">
        <f t="shared" si="3"/>
        <v>3.1816</v>
      </c>
      <c r="K112" s="33">
        <f t="shared" si="4"/>
        <v>290.7484</v>
      </c>
      <c r="L112" s="34">
        <v>52963</v>
      </c>
      <c r="M112" s="51">
        <f t="shared" si="5"/>
        <v>0</v>
      </c>
    </row>
    <row r="113" spans="4:13" x14ac:dyDescent="0.25">
      <c r="D113" s="30">
        <v>98</v>
      </c>
      <c r="E113" s="31"/>
      <c r="F113" s="31"/>
      <c r="G113" s="32"/>
      <c r="H113" s="45"/>
      <c r="I113" s="32">
        <v>0</v>
      </c>
      <c r="J113" s="32">
        <f t="shared" si="3"/>
        <v>3.2168000000000001</v>
      </c>
      <c r="K113" s="33">
        <f t="shared" si="4"/>
        <v>293.96519999999998</v>
      </c>
      <c r="L113" s="34">
        <v>53053</v>
      </c>
      <c r="M113" s="51">
        <f t="shared" si="5"/>
        <v>0</v>
      </c>
    </row>
    <row r="114" spans="4:13" x14ac:dyDescent="0.25">
      <c r="D114" s="30">
        <v>99</v>
      </c>
      <c r="E114" s="31"/>
      <c r="F114" s="31"/>
      <c r="G114" s="32"/>
      <c r="H114" s="45"/>
      <c r="I114" s="32">
        <v>0</v>
      </c>
      <c r="J114" s="32">
        <f t="shared" si="3"/>
        <v>3.2524000000000002</v>
      </c>
      <c r="K114" s="33">
        <f t="shared" si="4"/>
        <v>297.2176</v>
      </c>
      <c r="L114" s="34">
        <v>53144</v>
      </c>
      <c r="M114" s="51">
        <f t="shared" si="5"/>
        <v>0</v>
      </c>
    </row>
    <row r="115" spans="4:13" x14ac:dyDescent="0.25">
      <c r="D115" s="30">
        <v>100</v>
      </c>
      <c r="E115" s="31"/>
      <c r="F115" s="31"/>
      <c r="G115" s="32"/>
      <c r="H115" s="45"/>
      <c r="I115" s="32">
        <v>0</v>
      </c>
      <c r="J115" s="32">
        <f t="shared" si="3"/>
        <v>3.2884000000000002</v>
      </c>
      <c r="K115" s="33">
        <f t="shared" si="4"/>
        <v>300.50600000000003</v>
      </c>
      <c r="L115" s="34">
        <v>53236</v>
      </c>
      <c r="M115" s="51">
        <f t="shared" si="5"/>
        <v>0</v>
      </c>
    </row>
    <row r="116" spans="4:13" x14ac:dyDescent="0.25">
      <c r="D116" s="30">
        <v>101</v>
      </c>
      <c r="E116" s="31"/>
      <c r="F116" s="31"/>
      <c r="G116" s="32"/>
      <c r="H116" s="45"/>
      <c r="I116" s="32">
        <v>0</v>
      </c>
      <c r="J116" s="32">
        <f t="shared" si="3"/>
        <v>3.3247</v>
      </c>
      <c r="K116" s="33">
        <f t="shared" si="4"/>
        <v>303.83070000000004</v>
      </c>
      <c r="L116" s="34">
        <v>53328</v>
      </c>
      <c r="M116" s="51">
        <f t="shared" si="5"/>
        <v>0</v>
      </c>
    </row>
    <row r="117" spans="4:13" x14ac:dyDescent="0.25">
      <c r="D117" s="30">
        <v>102</v>
      </c>
      <c r="E117" s="31"/>
      <c r="F117" s="31"/>
      <c r="G117" s="32"/>
      <c r="H117" s="45"/>
      <c r="I117" s="32">
        <v>0</v>
      </c>
      <c r="J117" s="32">
        <f t="shared" si="3"/>
        <v>3.3614999999999999</v>
      </c>
      <c r="K117" s="33">
        <f t="shared" si="4"/>
        <v>307.19220000000001</v>
      </c>
      <c r="L117" s="34">
        <v>53418</v>
      </c>
      <c r="M117" s="51">
        <f t="shared" si="5"/>
        <v>0</v>
      </c>
    </row>
    <row r="118" spans="4:13" x14ac:dyDescent="0.25">
      <c r="D118" s="30">
        <v>103</v>
      </c>
      <c r="E118" s="31"/>
      <c r="F118" s="31"/>
      <c r="G118" s="32"/>
      <c r="H118" s="45"/>
      <c r="I118" s="32">
        <v>0</v>
      </c>
      <c r="J118" s="32">
        <f t="shared" si="3"/>
        <v>3.3986999999999998</v>
      </c>
      <c r="K118" s="33">
        <f t="shared" si="4"/>
        <v>310.59090000000003</v>
      </c>
      <c r="L118" s="34">
        <v>53509</v>
      </c>
      <c r="M118" s="51">
        <f t="shared" si="5"/>
        <v>0</v>
      </c>
    </row>
    <row r="119" spans="4:13" x14ac:dyDescent="0.25">
      <c r="D119" s="30">
        <v>104</v>
      </c>
      <c r="E119" s="31"/>
      <c r="F119" s="31"/>
      <c r="G119" s="32"/>
      <c r="H119" s="45"/>
      <c r="I119" s="32">
        <v>0</v>
      </c>
      <c r="J119" s="32">
        <f t="shared" si="3"/>
        <v>3.4363000000000001</v>
      </c>
      <c r="K119" s="33">
        <f t="shared" si="4"/>
        <v>314.02720000000005</v>
      </c>
      <c r="L119" s="34">
        <v>53601</v>
      </c>
      <c r="M119" s="51">
        <f t="shared" si="5"/>
        <v>0</v>
      </c>
    </row>
    <row r="120" spans="4:13" x14ac:dyDescent="0.25">
      <c r="D120" s="30">
        <v>105</v>
      </c>
      <c r="E120" s="31"/>
      <c r="F120" s="31"/>
      <c r="G120" s="32"/>
      <c r="H120" s="45"/>
      <c r="I120" s="32">
        <v>0</v>
      </c>
      <c r="J120" s="32">
        <f t="shared" si="3"/>
        <v>3.4742999999999999</v>
      </c>
      <c r="K120" s="33">
        <f t="shared" si="4"/>
        <v>317.50150000000008</v>
      </c>
      <c r="L120" s="34">
        <v>53693</v>
      </c>
      <c r="M120" s="51">
        <f t="shared" si="5"/>
        <v>0</v>
      </c>
    </row>
    <row r="121" spans="4:13" x14ac:dyDescent="0.25">
      <c r="D121" s="30">
        <v>106</v>
      </c>
      <c r="E121" s="31"/>
      <c r="F121" s="31"/>
      <c r="G121" s="32"/>
      <c r="H121" s="45"/>
      <c r="I121" s="32">
        <v>0</v>
      </c>
      <c r="J121" s="32">
        <f t="shared" si="3"/>
        <v>3.5127999999999999</v>
      </c>
      <c r="K121" s="33">
        <f t="shared" si="4"/>
        <v>321.01430000000011</v>
      </c>
      <c r="L121" s="34">
        <v>53783</v>
      </c>
      <c r="M121" s="51">
        <f t="shared" si="5"/>
        <v>0</v>
      </c>
    </row>
    <row r="122" spans="4:13" x14ac:dyDescent="0.25">
      <c r="D122" s="30">
        <v>107</v>
      </c>
      <c r="E122" s="31"/>
      <c r="F122" s="31"/>
      <c r="G122" s="32"/>
      <c r="H122" s="45"/>
      <c r="I122" s="32">
        <v>0</v>
      </c>
      <c r="J122" s="32">
        <f t="shared" si="3"/>
        <v>3.5516999999999999</v>
      </c>
      <c r="K122" s="33">
        <f t="shared" si="4"/>
        <v>324.56600000000009</v>
      </c>
      <c r="L122" s="34">
        <v>53874</v>
      </c>
      <c r="M122" s="51">
        <f t="shared" si="5"/>
        <v>0</v>
      </c>
    </row>
    <row r="123" spans="4:13" x14ac:dyDescent="0.25">
      <c r="D123" s="30">
        <v>108</v>
      </c>
      <c r="E123" s="31"/>
      <c r="F123" s="31"/>
      <c r="G123" s="32"/>
      <c r="H123" s="45"/>
      <c r="I123" s="32">
        <v>0</v>
      </c>
      <c r="J123" s="32">
        <f t="shared" si="3"/>
        <v>3.5909</v>
      </c>
      <c r="K123" s="33">
        <f t="shared" si="4"/>
        <v>328.15690000000006</v>
      </c>
      <c r="L123" s="34">
        <v>53966</v>
      </c>
      <c r="M123" s="51">
        <f t="shared" si="5"/>
        <v>0</v>
      </c>
    </row>
    <row r="124" spans="4:13" x14ac:dyDescent="0.25">
      <c r="D124" s="30">
        <v>109</v>
      </c>
      <c r="E124" s="31"/>
      <c r="F124" s="31"/>
      <c r="G124" s="32"/>
      <c r="H124" s="45"/>
      <c r="I124" s="32">
        <v>0</v>
      </c>
      <c r="J124" s="32">
        <f t="shared" si="3"/>
        <v>3.6307</v>
      </c>
      <c r="K124" s="33">
        <f t="shared" si="4"/>
        <v>331.78760000000005</v>
      </c>
      <c r="L124" s="34">
        <v>54058</v>
      </c>
      <c r="M124" s="51">
        <f t="shared" si="5"/>
        <v>0</v>
      </c>
    </row>
    <row r="125" spans="4:13" x14ac:dyDescent="0.25">
      <c r="D125" s="30">
        <v>110</v>
      </c>
      <c r="E125" s="31"/>
      <c r="F125" s="31"/>
      <c r="G125" s="32"/>
      <c r="H125" s="45"/>
      <c r="I125" s="32">
        <v>0</v>
      </c>
      <c r="J125" s="32">
        <f t="shared" si="3"/>
        <v>3.6707999999999998</v>
      </c>
      <c r="K125" s="33">
        <f t="shared" si="4"/>
        <v>335.45840000000004</v>
      </c>
      <c r="L125" s="34">
        <v>54149</v>
      </c>
      <c r="M125" s="51">
        <f t="shared" si="5"/>
        <v>0</v>
      </c>
    </row>
    <row r="126" spans="4:13" x14ac:dyDescent="0.25">
      <c r="D126" s="30">
        <v>111</v>
      </c>
      <c r="E126" s="31"/>
      <c r="F126" s="31"/>
      <c r="G126" s="32"/>
      <c r="H126" s="45"/>
      <c r="I126" s="32">
        <v>0</v>
      </c>
      <c r="J126" s="32">
        <f t="shared" si="3"/>
        <v>3.7115</v>
      </c>
      <c r="K126" s="33">
        <f t="shared" si="4"/>
        <v>339.16990000000004</v>
      </c>
      <c r="L126" s="34">
        <v>54240</v>
      </c>
      <c r="M126" s="51">
        <f t="shared" si="5"/>
        <v>0</v>
      </c>
    </row>
    <row r="127" spans="4:13" x14ac:dyDescent="0.25">
      <c r="D127" s="30">
        <v>112</v>
      </c>
      <c r="E127" s="31"/>
      <c r="F127" s="31"/>
      <c r="G127" s="32"/>
      <c r="H127" s="45"/>
      <c r="I127" s="32">
        <v>0</v>
      </c>
      <c r="J127" s="32">
        <f t="shared" si="3"/>
        <v>3.7524999999999999</v>
      </c>
      <c r="K127" s="33">
        <f t="shared" si="4"/>
        <v>342.92240000000004</v>
      </c>
      <c r="L127" s="34">
        <v>54332</v>
      </c>
      <c r="M127" s="51">
        <f t="shared" si="5"/>
        <v>0</v>
      </c>
    </row>
    <row r="128" spans="4:13" x14ac:dyDescent="0.25">
      <c r="D128" s="30">
        <v>113</v>
      </c>
      <c r="E128" s="31"/>
      <c r="F128" s="31"/>
      <c r="G128" s="32"/>
      <c r="H128" s="45"/>
      <c r="I128" s="32">
        <v>0</v>
      </c>
      <c r="J128" s="32">
        <f t="shared" si="3"/>
        <v>3.794</v>
      </c>
      <c r="K128" s="33">
        <f t="shared" si="4"/>
        <v>346.71640000000002</v>
      </c>
      <c r="L128" s="34">
        <v>54424</v>
      </c>
      <c r="M128" s="51">
        <f t="shared" si="5"/>
        <v>0</v>
      </c>
    </row>
    <row r="129" spans="4:13" x14ac:dyDescent="0.25">
      <c r="D129" s="30">
        <v>114</v>
      </c>
      <c r="E129" s="31"/>
      <c r="F129" s="31"/>
      <c r="G129" s="32"/>
      <c r="H129" s="45"/>
      <c r="I129" s="32">
        <v>0</v>
      </c>
      <c r="J129" s="32">
        <f t="shared" si="3"/>
        <v>3.8359999999999999</v>
      </c>
      <c r="K129" s="33">
        <f t="shared" si="4"/>
        <v>350.55240000000003</v>
      </c>
      <c r="L129" s="34">
        <v>54514</v>
      </c>
      <c r="M129" s="51">
        <f t="shared" si="5"/>
        <v>0</v>
      </c>
    </row>
    <row r="130" spans="4:13" x14ac:dyDescent="0.25">
      <c r="D130" s="30">
        <v>115</v>
      </c>
      <c r="E130" s="31"/>
      <c r="F130" s="31"/>
      <c r="G130" s="32"/>
      <c r="H130" s="45"/>
      <c r="I130" s="32">
        <v>0</v>
      </c>
      <c r="J130" s="32">
        <f t="shared" si="3"/>
        <v>3.8784999999999998</v>
      </c>
      <c r="K130" s="33">
        <f t="shared" si="4"/>
        <v>354.43090000000001</v>
      </c>
      <c r="L130" s="34">
        <v>54605</v>
      </c>
      <c r="M130" s="51">
        <f t="shared" si="5"/>
        <v>0</v>
      </c>
    </row>
    <row r="131" spans="4:13" x14ac:dyDescent="0.25">
      <c r="D131" s="30">
        <v>116</v>
      </c>
      <c r="E131" s="31"/>
      <c r="F131" s="31"/>
      <c r="G131" s="32"/>
      <c r="H131" s="45"/>
      <c r="I131" s="32">
        <v>0</v>
      </c>
      <c r="J131" s="32">
        <f t="shared" si="3"/>
        <v>3.9214000000000002</v>
      </c>
      <c r="K131" s="33">
        <f t="shared" si="4"/>
        <v>358.35230000000001</v>
      </c>
      <c r="L131" s="34">
        <v>54697</v>
      </c>
      <c r="M131" s="51">
        <f t="shared" si="5"/>
        <v>0</v>
      </c>
    </row>
    <row r="132" spans="4:13" x14ac:dyDescent="0.25">
      <c r="D132" s="30">
        <v>117</v>
      </c>
      <c r="E132" s="31"/>
      <c r="F132" s="31"/>
      <c r="G132" s="32"/>
      <c r="H132" s="45"/>
      <c r="I132" s="32">
        <v>0</v>
      </c>
      <c r="J132" s="32">
        <f t="shared" si="3"/>
        <v>3.9647999999999999</v>
      </c>
      <c r="K132" s="33">
        <f t="shared" si="4"/>
        <v>362.31710000000004</v>
      </c>
      <c r="L132" s="34">
        <v>54789</v>
      </c>
      <c r="M132" s="51">
        <f t="shared" si="5"/>
        <v>0</v>
      </c>
    </row>
    <row r="133" spans="4:13" x14ac:dyDescent="0.25">
      <c r="D133" s="30">
        <v>118</v>
      </c>
      <c r="E133" s="31"/>
      <c r="F133" s="31"/>
      <c r="G133" s="32"/>
      <c r="H133" s="45"/>
      <c r="I133" s="32">
        <v>0</v>
      </c>
      <c r="J133" s="32">
        <f t="shared" si="3"/>
        <v>4.0086000000000004</v>
      </c>
      <c r="K133" s="33">
        <f t="shared" si="4"/>
        <v>366.32570000000004</v>
      </c>
      <c r="L133" s="34">
        <v>54879</v>
      </c>
      <c r="M133" s="51">
        <f t="shared" si="5"/>
        <v>0</v>
      </c>
    </row>
    <row r="134" spans="4:13" x14ac:dyDescent="0.25">
      <c r="D134" s="30">
        <v>119</v>
      </c>
      <c r="E134" s="31"/>
      <c r="F134" s="31"/>
      <c r="G134" s="32"/>
      <c r="H134" s="45"/>
      <c r="I134" s="32">
        <v>0</v>
      </c>
      <c r="J134" s="32">
        <f t="shared" si="3"/>
        <v>4.0529999999999999</v>
      </c>
      <c r="K134" s="33">
        <f t="shared" si="4"/>
        <v>370.37870000000004</v>
      </c>
      <c r="L134" s="34">
        <v>54970</v>
      </c>
      <c r="M134" s="51">
        <f t="shared" si="5"/>
        <v>0</v>
      </c>
    </row>
    <row r="135" spans="4:13" x14ac:dyDescent="0.25">
      <c r="D135" s="30">
        <v>120</v>
      </c>
      <c r="E135" s="31"/>
      <c r="F135" s="31"/>
      <c r="G135" s="32"/>
      <c r="H135" s="45"/>
      <c r="I135" s="32">
        <v>0</v>
      </c>
      <c r="J135" s="32">
        <f t="shared" si="3"/>
        <v>4.0978000000000003</v>
      </c>
      <c r="K135" s="33">
        <f t="shared" si="4"/>
        <v>374.47650000000004</v>
      </c>
      <c r="L135" s="34">
        <v>55062</v>
      </c>
      <c r="M135" s="51">
        <f t="shared" si="5"/>
        <v>0</v>
      </c>
    </row>
    <row r="136" spans="4:13" x14ac:dyDescent="0.25">
      <c r="D136" s="30">
        <v>121</v>
      </c>
      <c r="E136" s="31"/>
      <c r="F136" s="31"/>
      <c r="G136" s="32"/>
      <c r="H136" s="45"/>
      <c r="I136" s="32">
        <v>0</v>
      </c>
      <c r="J136" s="32">
        <f t="shared" si="3"/>
        <v>4.1432000000000002</v>
      </c>
      <c r="K136" s="33">
        <f t="shared" si="4"/>
        <v>378.61970000000002</v>
      </c>
      <c r="L136" s="34">
        <v>55154</v>
      </c>
      <c r="M136" s="51">
        <f t="shared" si="5"/>
        <v>0</v>
      </c>
    </row>
    <row r="137" spans="4:13" x14ac:dyDescent="0.25">
      <c r="D137" s="30">
        <v>122</v>
      </c>
      <c r="E137" s="31"/>
      <c r="F137" s="31"/>
      <c r="G137" s="32"/>
      <c r="H137" s="45"/>
      <c r="I137" s="32">
        <v>0</v>
      </c>
      <c r="J137" s="32">
        <f t="shared" si="3"/>
        <v>4.1890000000000001</v>
      </c>
      <c r="K137" s="33">
        <f t="shared" si="4"/>
        <v>382.80870000000004</v>
      </c>
      <c r="L137" s="34">
        <v>55244</v>
      </c>
      <c r="M137" s="51">
        <f t="shared" si="5"/>
        <v>0</v>
      </c>
    </row>
    <row r="138" spans="4:13" x14ac:dyDescent="0.25">
      <c r="D138" s="30">
        <v>123</v>
      </c>
      <c r="E138" s="31"/>
      <c r="F138" s="31"/>
      <c r="G138" s="32"/>
      <c r="H138" s="45"/>
      <c r="I138" s="32">
        <v>0</v>
      </c>
      <c r="J138" s="32">
        <f t="shared" si="3"/>
        <v>4.2352999999999996</v>
      </c>
      <c r="K138" s="33">
        <f t="shared" si="4"/>
        <v>387.04400000000004</v>
      </c>
      <c r="L138" s="34">
        <v>55335</v>
      </c>
      <c r="M138" s="51">
        <f t="shared" si="5"/>
        <v>0</v>
      </c>
    </row>
    <row r="139" spans="4:13" x14ac:dyDescent="0.25">
      <c r="D139" s="30">
        <v>124</v>
      </c>
      <c r="E139" s="31"/>
      <c r="F139" s="31"/>
      <c r="G139" s="32"/>
      <c r="H139" s="45"/>
      <c r="I139" s="32">
        <v>0</v>
      </c>
      <c r="J139" s="32">
        <f t="shared" si="3"/>
        <v>4.2821999999999996</v>
      </c>
      <c r="K139" s="33">
        <f t="shared" si="4"/>
        <v>391.32620000000003</v>
      </c>
      <c r="L139" s="34">
        <v>55427</v>
      </c>
      <c r="M139" s="51">
        <f t="shared" si="5"/>
        <v>0</v>
      </c>
    </row>
    <row r="140" spans="4:13" x14ac:dyDescent="0.25">
      <c r="D140" s="30">
        <v>125</v>
      </c>
      <c r="E140" s="31"/>
      <c r="F140" s="31"/>
      <c r="G140" s="32"/>
      <c r="H140" s="45"/>
      <c r="I140" s="32">
        <v>0</v>
      </c>
      <c r="J140" s="32">
        <f t="shared" si="3"/>
        <v>4.3296000000000001</v>
      </c>
      <c r="K140" s="33">
        <f t="shared" si="4"/>
        <v>395.65580000000006</v>
      </c>
      <c r="L140" s="34">
        <v>55519</v>
      </c>
      <c r="M140" s="51">
        <f t="shared" si="5"/>
        <v>0</v>
      </c>
    </row>
    <row r="141" spans="4:13" x14ac:dyDescent="0.25">
      <c r="D141" s="30">
        <v>126</v>
      </c>
      <c r="E141" s="31"/>
      <c r="F141" s="31"/>
      <c r="G141" s="32"/>
      <c r="H141" s="45"/>
      <c r="I141" s="32">
        <v>0</v>
      </c>
      <c r="J141" s="32">
        <f t="shared" si="3"/>
        <v>4.3775000000000004</v>
      </c>
      <c r="K141" s="33">
        <f t="shared" si="4"/>
        <v>400.03330000000005</v>
      </c>
      <c r="L141" s="34">
        <v>55610</v>
      </c>
      <c r="M141" s="51">
        <f t="shared" si="5"/>
        <v>0</v>
      </c>
    </row>
    <row r="142" spans="4:13" x14ac:dyDescent="0.25">
      <c r="D142" s="30">
        <v>127</v>
      </c>
      <c r="E142" s="31"/>
      <c r="F142" s="31"/>
      <c r="G142" s="32"/>
      <c r="H142" s="45"/>
      <c r="I142" s="32">
        <v>0</v>
      </c>
      <c r="J142" s="32">
        <f t="shared" si="3"/>
        <v>4.4259000000000004</v>
      </c>
      <c r="K142" s="33">
        <f t="shared" si="4"/>
        <v>404.45920000000007</v>
      </c>
      <c r="L142" s="34">
        <v>55701</v>
      </c>
      <c r="M142" s="51">
        <f t="shared" si="5"/>
        <v>0</v>
      </c>
    </row>
    <row r="143" spans="4:13" x14ac:dyDescent="0.25">
      <c r="D143" s="30">
        <v>128</v>
      </c>
      <c r="E143" s="31"/>
      <c r="F143" s="31"/>
      <c r="G143" s="32"/>
      <c r="H143" s="45"/>
      <c r="I143" s="32">
        <v>0</v>
      </c>
      <c r="J143" s="32">
        <f t="shared" si="3"/>
        <v>4.4748999999999999</v>
      </c>
      <c r="K143" s="33">
        <f t="shared" si="4"/>
        <v>408.93410000000006</v>
      </c>
      <c r="L143" s="34">
        <v>55793</v>
      </c>
      <c r="M143" s="51">
        <f t="shared" si="5"/>
        <v>0</v>
      </c>
    </row>
    <row r="144" spans="4:13" x14ac:dyDescent="0.25">
      <c r="D144" s="30">
        <v>129</v>
      </c>
      <c r="E144" s="31"/>
      <c r="F144" s="31"/>
      <c r="G144" s="32"/>
      <c r="H144" s="45"/>
      <c r="I144" s="32">
        <v>0</v>
      </c>
      <c r="J144" s="32">
        <f t="shared" si="3"/>
        <v>4.5244</v>
      </c>
      <c r="K144" s="33">
        <f t="shared" si="4"/>
        <v>413.45850000000007</v>
      </c>
      <c r="L144" s="34">
        <v>55885</v>
      </c>
      <c r="M144" s="51">
        <f t="shared" si="5"/>
        <v>0</v>
      </c>
    </row>
    <row r="145" spans="4:13" x14ac:dyDescent="0.25">
      <c r="D145" s="30">
        <v>130</v>
      </c>
      <c r="E145" s="31"/>
      <c r="F145" s="31"/>
      <c r="G145" s="32"/>
      <c r="H145" s="45"/>
      <c r="I145" s="32">
        <v>0</v>
      </c>
      <c r="J145" s="32">
        <f t="shared" si="3"/>
        <v>4.5744999999999996</v>
      </c>
      <c r="K145" s="33">
        <f t="shared" si="4"/>
        <v>418.03300000000007</v>
      </c>
      <c r="L145" s="34">
        <v>55975</v>
      </c>
      <c r="M145" s="51">
        <f t="shared" si="5"/>
        <v>0</v>
      </c>
    </row>
    <row r="146" spans="4:13" x14ac:dyDescent="0.25">
      <c r="D146" s="30">
        <v>131</v>
      </c>
      <c r="E146" s="31"/>
      <c r="F146" s="31"/>
      <c r="G146" s="32"/>
      <c r="H146" s="45"/>
      <c r="I146" s="32">
        <v>0</v>
      </c>
      <c r="J146" s="32">
        <f t="shared" ref="J146:J152" si="6">TRUNC(K145*$I$9,4)</f>
        <v>4.6250999999999998</v>
      </c>
      <c r="K146" s="33">
        <f t="shared" ref="K146:K152" si="7">K145+J146</f>
        <v>422.65810000000005</v>
      </c>
      <c r="L146" s="34">
        <v>56066</v>
      </c>
      <c r="M146" s="51">
        <f t="shared" ref="M146:M152" si="8">K145+J146-K146</f>
        <v>0</v>
      </c>
    </row>
    <row r="147" spans="4:13" x14ac:dyDescent="0.25">
      <c r="D147" s="30">
        <v>132</v>
      </c>
      <c r="E147" s="31"/>
      <c r="F147" s="31"/>
      <c r="G147" s="32"/>
      <c r="H147" s="45"/>
      <c r="I147" s="32">
        <v>0</v>
      </c>
      <c r="J147" s="32">
        <f t="shared" si="6"/>
        <v>4.6761999999999997</v>
      </c>
      <c r="K147" s="33">
        <f t="shared" si="7"/>
        <v>427.33430000000004</v>
      </c>
      <c r="L147" s="34">
        <v>56158</v>
      </c>
      <c r="M147" s="51">
        <f t="shared" si="8"/>
        <v>0</v>
      </c>
    </row>
    <row r="148" spans="4:13" x14ac:dyDescent="0.25">
      <c r="D148" s="30">
        <v>133</v>
      </c>
      <c r="E148" s="31"/>
      <c r="F148" s="31"/>
      <c r="G148" s="32"/>
      <c r="H148" s="45"/>
      <c r="I148" s="32">
        <v>0</v>
      </c>
      <c r="J148" s="32">
        <f t="shared" si="6"/>
        <v>4.7279999999999998</v>
      </c>
      <c r="K148" s="33">
        <f t="shared" si="7"/>
        <v>432.06230000000005</v>
      </c>
      <c r="L148" s="34">
        <v>56250</v>
      </c>
      <c r="M148" s="51">
        <f t="shared" si="8"/>
        <v>0</v>
      </c>
    </row>
    <row r="149" spans="4:13" x14ac:dyDescent="0.25">
      <c r="D149" s="30">
        <v>134</v>
      </c>
      <c r="E149" s="31"/>
      <c r="F149" s="31"/>
      <c r="G149" s="32"/>
      <c r="H149" s="45"/>
      <c r="I149" s="32">
        <v>0</v>
      </c>
      <c r="J149" s="32">
        <f t="shared" si="6"/>
        <v>4.7803000000000004</v>
      </c>
      <c r="K149" s="33">
        <f t="shared" si="7"/>
        <v>436.84260000000006</v>
      </c>
      <c r="L149" s="34">
        <v>56340</v>
      </c>
      <c r="M149" s="51">
        <f t="shared" si="8"/>
        <v>0</v>
      </c>
    </row>
    <row r="150" spans="4:13" x14ac:dyDescent="0.25">
      <c r="D150" s="30">
        <v>135</v>
      </c>
      <c r="E150" s="31"/>
      <c r="F150" s="31"/>
      <c r="G150" s="32"/>
      <c r="H150" s="45"/>
      <c r="I150" s="32">
        <v>0</v>
      </c>
      <c r="J150" s="32">
        <f t="shared" si="6"/>
        <v>4.8331999999999997</v>
      </c>
      <c r="K150" s="33">
        <f t="shared" si="7"/>
        <v>441.67580000000004</v>
      </c>
      <c r="L150" s="34">
        <v>56431</v>
      </c>
      <c r="M150" s="51">
        <f t="shared" si="8"/>
        <v>0</v>
      </c>
    </row>
    <row r="151" spans="4:13" x14ac:dyDescent="0.25">
      <c r="D151" s="30">
        <v>136</v>
      </c>
      <c r="E151" s="31"/>
      <c r="F151" s="31"/>
      <c r="G151" s="32"/>
      <c r="H151" s="45"/>
      <c r="I151" s="32">
        <v>0</v>
      </c>
      <c r="J151" s="32">
        <f t="shared" si="6"/>
        <v>4.8867000000000003</v>
      </c>
      <c r="K151" s="33">
        <f t="shared" si="7"/>
        <v>446.56250000000006</v>
      </c>
      <c r="L151" s="34">
        <v>56523</v>
      </c>
      <c r="M151" s="51">
        <f t="shared" si="8"/>
        <v>0</v>
      </c>
    </row>
    <row r="152" spans="4:13" x14ac:dyDescent="0.25">
      <c r="D152" s="30">
        <v>137</v>
      </c>
      <c r="E152" s="31"/>
      <c r="F152" s="31"/>
      <c r="G152" s="32"/>
      <c r="H152" s="45"/>
      <c r="I152" s="32">
        <v>0</v>
      </c>
      <c r="J152" s="32">
        <f t="shared" si="6"/>
        <v>4.9406999999999996</v>
      </c>
      <c r="K152" s="33">
        <f t="shared" si="7"/>
        <v>451.50320000000005</v>
      </c>
      <c r="L152" s="34">
        <v>56615</v>
      </c>
      <c r="M152" s="51">
        <f t="shared" si="8"/>
        <v>0</v>
      </c>
    </row>
    <row r="153" spans="4:13" x14ac:dyDescent="0.25">
      <c r="D153" s="35">
        <v>138</v>
      </c>
      <c r="E153" s="36">
        <v>1</v>
      </c>
      <c r="F153" s="36">
        <v>1</v>
      </c>
      <c r="G153" s="37">
        <f>TRUNC(I9*K152,4)</f>
        <v>4.9954000000000001</v>
      </c>
      <c r="H153" s="46">
        <f>K152</f>
        <v>451.50320000000005</v>
      </c>
      <c r="I153" s="37">
        <v>456.49860000000007</v>
      </c>
      <c r="J153" s="37">
        <v>0</v>
      </c>
      <c r="K153" s="38">
        <f>K152-H153</f>
        <v>0</v>
      </c>
      <c r="L153" s="39">
        <v>56705</v>
      </c>
      <c r="M153" s="51">
        <f>G153+H153-I153</f>
        <v>0</v>
      </c>
    </row>
  </sheetData>
  <mergeCells count="2">
    <mergeCell ref="D4:L4"/>
    <mergeCell ref="D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"/>
  <sheetViews>
    <sheetView workbookViewId="0">
      <selection activeCell="G31" sqref="G31"/>
    </sheetView>
  </sheetViews>
  <sheetFormatPr baseColWidth="10" defaultRowHeight="15" x14ac:dyDescent="0.25"/>
  <cols>
    <col min="3" max="3" width="11.85546875" bestFit="1" customWidth="1"/>
  </cols>
  <sheetData>
    <row r="2" spans="1:5" x14ac:dyDescent="0.25">
      <c r="B2" t="s">
        <v>32</v>
      </c>
      <c r="C2" t="s">
        <v>39</v>
      </c>
    </row>
    <row r="3" spans="1:5" x14ac:dyDescent="0.25">
      <c r="A3" t="s">
        <v>26</v>
      </c>
      <c r="B3" s="47">
        <v>667000</v>
      </c>
      <c r="C3" s="47">
        <v>669568</v>
      </c>
      <c r="E3" s="61">
        <f>1-B3/C3</f>
        <v>3.8353087363792726E-3</v>
      </c>
    </row>
    <row r="4" spans="1:5" x14ac:dyDescent="0.25">
      <c r="A4" t="s">
        <v>27</v>
      </c>
      <c r="B4" s="47">
        <v>122000</v>
      </c>
      <c r="C4" s="47">
        <f>SUM($B$3:B4)-$C$3</f>
        <v>119432</v>
      </c>
      <c r="D4">
        <f>C4/$C$3</f>
        <v>0.17837172624737144</v>
      </c>
      <c r="E4" s="61">
        <f>1-SUM($B$3:B4)/$C$3</f>
        <v>-0.17837172624737141</v>
      </c>
    </row>
    <row r="5" spans="1:5" x14ac:dyDescent="0.25">
      <c r="A5" t="s">
        <v>28</v>
      </c>
      <c r="B5" s="47">
        <v>14000</v>
      </c>
      <c r="C5" s="47">
        <f>SUM($B$3:B5)-$C$3</f>
        <v>133432</v>
      </c>
      <c r="D5">
        <f t="shared" ref="D5:D8" si="0">C5/$C$3</f>
        <v>0.19928073026190021</v>
      </c>
      <c r="E5" s="61">
        <f>1-SUM($B$3:B5)/$C$3</f>
        <v>-0.19928073026190019</v>
      </c>
    </row>
    <row r="6" spans="1:5" x14ac:dyDescent="0.25">
      <c r="A6" t="s">
        <v>29</v>
      </c>
      <c r="B6" s="47">
        <v>9000</v>
      </c>
      <c r="C6" s="47">
        <f>SUM($B$3:B6)-$C$3</f>
        <v>142432</v>
      </c>
      <c r="D6">
        <f t="shared" si="0"/>
        <v>0.2127222328426687</v>
      </c>
      <c r="E6" s="61">
        <f>1-SUM($B$3:B6)/$C$3</f>
        <v>-0.21272223284266878</v>
      </c>
    </row>
    <row r="7" spans="1:5" x14ac:dyDescent="0.25">
      <c r="A7" t="s">
        <v>30</v>
      </c>
      <c r="B7" s="47">
        <v>8000</v>
      </c>
      <c r="C7" s="47">
        <f>SUM($B$3:B7)-$C$3</f>
        <v>150432</v>
      </c>
      <c r="D7">
        <f t="shared" si="0"/>
        <v>0.22467023513668516</v>
      </c>
      <c r="E7" s="61">
        <f>1-SUM($B$3:B7)/$C$3</f>
        <v>-0.22467023513668516</v>
      </c>
    </row>
    <row r="8" spans="1:5" x14ac:dyDescent="0.25">
      <c r="A8" t="s">
        <v>31</v>
      </c>
      <c r="B8" s="47">
        <v>24000</v>
      </c>
      <c r="C8" s="47">
        <f>SUM($B$3:B8)-$C$3</f>
        <v>174432</v>
      </c>
      <c r="D8">
        <f t="shared" si="0"/>
        <v>0.26051424201873447</v>
      </c>
      <c r="E8" s="61">
        <f>1-SUM($B$3:B8)/$C$3</f>
        <v>-0.26051424201873452</v>
      </c>
    </row>
    <row r="10" spans="1:5" x14ac:dyDescent="0.25">
      <c r="A10" s="48" t="s">
        <v>33</v>
      </c>
      <c r="B10" s="49">
        <f>SUM(B3:B9)</f>
        <v>844000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seria A</vt:lpstr>
      <vt:lpstr>serie B</vt:lpstr>
      <vt:lpstr>serie C</vt:lpstr>
      <vt:lpstr>serie D</vt:lpstr>
      <vt:lpstr>serie E</vt:lpstr>
      <vt:lpstr>serie F</vt:lpstr>
      <vt:lpstr>Bonos</vt:lpstr>
    </vt:vector>
  </TitlesOfParts>
  <Company>Vida Security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Ramírez</dc:creator>
  <cp:lastModifiedBy>Eduardo Ramírez</cp:lastModifiedBy>
  <dcterms:created xsi:type="dcterms:W3CDTF">2020-08-13T21:25:14Z</dcterms:created>
  <dcterms:modified xsi:type="dcterms:W3CDTF">2023-01-04T20:41:23Z</dcterms:modified>
</cp:coreProperties>
</file>